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820" activeTab="0"/>
  </bookViews>
  <sheets>
    <sheet name="Jan Income" sheetId="1" r:id="rId1"/>
    <sheet name="Jan Income YTD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<sst xmlns="http://schemas.openxmlformats.org/spreadsheetml/2006/main" count="132" uniqueCount="89">
  <si>
    <t>Edmonton Bicycle Commuters' Society</t>
  </si>
  <si>
    <t>Balance Sheet As at Jan 31, 2011</t>
  </si>
  <si>
    <t xml:space="preserve"> </t>
  </si>
  <si>
    <t>ASSET</t>
  </si>
  <si>
    <t>Current Assets</t>
  </si>
  <si>
    <t>Cash on Hand</t>
  </si>
  <si>
    <t>Bank: RBC General</t>
  </si>
  <si>
    <t>Bank: ING General</t>
  </si>
  <si>
    <t>Total Unrestricted Cash</t>
  </si>
  <si>
    <t>Bank: TD Casino</t>
  </si>
  <si>
    <t>Bank: ING Casino</t>
  </si>
  <si>
    <t>Total Casino Cash</t>
  </si>
  <si>
    <t>Total Current Assets</t>
  </si>
  <si>
    <t>Non-Current Assets</t>
  </si>
  <si>
    <t>Net Book Value: Safe</t>
  </si>
  <si>
    <t>Total Non-Current Assets</t>
  </si>
  <si>
    <t>TOTAL ASSET</t>
  </si>
  <si>
    <t>LIABILITY</t>
  </si>
  <si>
    <t>Current Liabilities</t>
  </si>
  <si>
    <t>Accounts Payable</t>
  </si>
  <si>
    <t>Wages Payable</t>
  </si>
  <si>
    <t>Total Current Liabilities</t>
  </si>
  <si>
    <t>TOTAL LIABILITY</t>
  </si>
  <si>
    <t>EQUITY</t>
  </si>
  <si>
    <t>Retained Earnings</t>
  </si>
  <si>
    <t>Current Earnings</t>
  </si>
  <si>
    <t>TOTAL EQUITY</t>
  </si>
  <si>
    <t>LIABILITIES AND EQUITY</t>
  </si>
  <si>
    <t>Generated On: Feb 27, 2011</t>
  </si>
  <si>
    <t>Total Payables</t>
  </si>
  <si>
    <t>NET INCOME</t>
  </si>
  <si>
    <t>TOTAL EXPENSE</t>
  </si>
  <si>
    <t>Total Financial Costs</t>
  </si>
  <si>
    <t>Bank Charges</t>
  </si>
  <si>
    <t>Accounting/Professional Fees</t>
  </si>
  <si>
    <t>Casino/Fundraising Costs</t>
  </si>
  <si>
    <t>Total Meeting Costs</t>
  </si>
  <si>
    <t>Meeting Food</t>
  </si>
  <si>
    <t>Meeting Space Rental</t>
  </si>
  <si>
    <t>Total Communication Costs</t>
  </si>
  <si>
    <t>Courier, Postage and Shipping</t>
  </si>
  <si>
    <t>Telephone and Internet Service</t>
  </si>
  <si>
    <t>Website</t>
  </si>
  <si>
    <t>Advertising, Signage and Promotion</t>
  </si>
  <si>
    <t>Registration Fees, Business License</t>
  </si>
  <si>
    <t>Office Supplies</t>
  </si>
  <si>
    <t>Total Event Costs</t>
  </si>
  <si>
    <t>Cost of Food &amp; Beverages Sold</t>
  </si>
  <si>
    <t>Event Supplies</t>
  </si>
  <si>
    <t>Program Materials</t>
  </si>
  <si>
    <t>Volunteer Honoraria</t>
  </si>
  <si>
    <t>Total Amortisation Expense</t>
  </si>
  <si>
    <t>Amortisation Expense: Safe</t>
  </si>
  <si>
    <t>Total Shop Costs</t>
  </si>
  <si>
    <t>Cost of New Parts Sold</t>
  </si>
  <si>
    <t>Shop Tools + Supplies</t>
  </si>
  <si>
    <t>Total Facility Costs</t>
  </si>
  <si>
    <t>Building Repairs and Maintenance</t>
  </si>
  <si>
    <t>Utilities</t>
  </si>
  <si>
    <t>Rent</t>
  </si>
  <si>
    <t>Board and Staff Development</t>
  </si>
  <si>
    <t>Total Payroll Costs</t>
  </si>
  <si>
    <t>Payroll Services</t>
  </si>
  <si>
    <t>CPP</t>
  </si>
  <si>
    <t>EI</t>
  </si>
  <si>
    <t>Wages</t>
  </si>
  <si>
    <t>EXPENSE</t>
  </si>
  <si>
    <t>TOTAL REVENUE</t>
  </si>
  <si>
    <t>Interest Revenue</t>
  </si>
  <si>
    <t>Casino Revenue</t>
  </si>
  <si>
    <t>Total Event Revenue</t>
  </si>
  <si>
    <t>Event Food &amp; Beverage Sales</t>
  </si>
  <si>
    <t>Course Fees</t>
  </si>
  <si>
    <t>Total Shop Revenue</t>
  </si>
  <si>
    <t>Cash Over/Under</t>
  </si>
  <si>
    <t>Bike Sales</t>
  </si>
  <si>
    <t>Used Parts Sales</t>
  </si>
  <si>
    <t>New Parts Sales</t>
  </si>
  <si>
    <t>Shop Fees</t>
  </si>
  <si>
    <t>Total Grant Revenue</t>
  </si>
  <si>
    <t>Provincial Grants</t>
  </si>
  <si>
    <t>Private Donations</t>
  </si>
  <si>
    <t>Membership Sales</t>
  </si>
  <si>
    <t>REVENUE</t>
  </si>
  <si>
    <t>Comparative Income Statement</t>
  </si>
  <si>
    <t>January Actual</t>
  </si>
  <si>
    <t>January Budget</t>
  </si>
  <si>
    <t>January YTD Actual</t>
  </si>
  <si>
    <t>January YTD Budget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</si>
</sst>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2"/>
    </xf>
    <xf numFmtId="164" fontId="38" fillId="0" borderId="0" xfId="0" applyNumberFormat="1" applyFont="1" applyBorder="1" applyAlignment="1">
      <alignment horizontal="right"/>
    </xf>
    <xf numFmtId="0" fontId="39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9.00390625" style="0" customWidth="1"/>
    <col min="2" max="3" width="8.28125" style="0" bestFit="1" customWidth="1"/>
    <col min="4" max="4" width="2.00390625" style="0" customWidth="1"/>
    <col min="5" max="6" width="8.28125" style="0" bestFit="1" customWidth="1"/>
    <col min="7" max="7" width="13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84</v>
      </c>
      <c r="B2" s="1"/>
      <c r="C2" s="1"/>
      <c r="D2" s="1"/>
      <c r="E2" s="1"/>
      <c r="F2" s="1"/>
      <c r="G2" s="1"/>
    </row>
    <row r="3" spans="1:6" ht="15">
      <c r="A3" s="2" t="s">
        <v>2</v>
      </c>
      <c r="B3" s="14" t="s">
        <v>85</v>
      </c>
      <c r="C3" s="14"/>
      <c r="D3" s="2"/>
      <c r="E3" s="14" t="s">
        <v>86</v>
      </c>
      <c r="F3" s="14"/>
    </row>
    <row r="4" ht="15">
      <c r="A4" s="9" t="s">
        <v>83</v>
      </c>
    </row>
    <row r="5" spans="1:6" ht="15">
      <c r="A5" s="11" t="s">
        <v>82</v>
      </c>
      <c r="B5" s="2"/>
      <c r="C5" s="5">
        <v>80</v>
      </c>
      <c r="D5" s="5"/>
      <c r="E5" s="2"/>
      <c r="F5" s="5">
        <v>100</v>
      </c>
    </row>
    <row r="6" spans="1:6" ht="15">
      <c r="A6" s="11" t="s">
        <v>81</v>
      </c>
      <c r="B6" s="2"/>
      <c r="C6" s="5">
        <v>6.5</v>
      </c>
      <c r="D6" s="5"/>
      <c r="E6" s="2"/>
      <c r="F6" s="5">
        <v>75</v>
      </c>
    </row>
    <row r="7" spans="1:5" ht="15">
      <c r="A7" s="12" t="s">
        <v>78</v>
      </c>
      <c r="B7" s="5">
        <v>80</v>
      </c>
      <c r="C7" s="2"/>
      <c r="D7" s="2"/>
      <c r="E7" s="5">
        <v>200</v>
      </c>
    </row>
    <row r="8" spans="1:5" ht="15">
      <c r="A8" s="12" t="s">
        <v>77</v>
      </c>
      <c r="B8" s="5">
        <v>302.15</v>
      </c>
      <c r="C8" s="2"/>
      <c r="D8" s="2"/>
      <c r="E8" s="5">
        <v>200</v>
      </c>
    </row>
    <row r="9" spans="1:5" ht="15">
      <c r="A9" s="12" t="s">
        <v>76</v>
      </c>
      <c r="B9" s="5">
        <v>150</v>
      </c>
      <c r="C9" s="2"/>
      <c r="D9" s="2"/>
      <c r="E9" s="5">
        <v>200</v>
      </c>
    </row>
    <row r="10" spans="1:5" ht="15">
      <c r="A10" s="12" t="s">
        <v>75</v>
      </c>
      <c r="B10" s="5">
        <v>150</v>
      </c>
      <c r="C10" s="2"/>
      <c r="D10" s="2"/>
      <c r="E10" s="5">
        <v>200</v>
      </c>
    </row>
    <row r="11" spans="1:5" ht="15">
      <c r="A11" s="12" t="s">
        <v>74</v>
      </c>
      <c r="B11" s="6">
        <v>50.5</v>
      </c>
      <c r="C11" s="2"/>
      <c r="D11" s="2"/>
      <c r="E11" s="6">
        <v>0</v>
      </c>
    </row>
    <row r="12" spans="1:6" ht="15">
      <c r="A12" s="11" t="s">
        <v>73</v>
      </c>
      <c r="B12" s="2"/>
      <c r="C12" s="5">
        <f>(B7+B8+B9+B10+B11)</f>
        <v>732.65</v>
      </c>
      <c r="D12" s="5"/>
      <c r="E12" s="2"/>
      <c r="F12" s="5">
        <f>(E7+E8+E9+E10+E11)</f>
        <v>800</v>
      </c>
    </row>
    <row r="13" spans="1:6" ht="15">
      <c r="A13" s="11" t="s">
        <v>72</v>
      </c>
      <c r="B13" s="2"/>
      <c r="C13" s="5">
        <v>0</v>
      </c>
      <c r="D13" s="5"/>
      <c r="E13" s="2"/>
      <c r="F13" s="5">
        <v>80</v>
      </c>
    </row>
    <row r="14" spans="1:6" ht="15">
      <c r="A14" s="11" t="s">
        <v>68</v>
      </c>
      <c r="B14" s="2"/>
      <c r="C14" s="6">
        <v>6.75</v>
      </c>
      <c r="D14" s="13"/>
      <c r="E14" s="2"/>
      <c r="F14" s="6">
        <v>50</v>
      </c>
    </row>
    <row r="15" spans="1:6" ht="15">
      <c r="A15" s="9" t="s">
        <v>67</v>
      </c>
      <c r="B15" s="2"/>
      <c r="C15" s="6">
        <f>SUBTOTAL(9,C5:C14)</f>
        <v>825.9</v>
      </c>
      <c r="D15" s="13"/>
      <c r="E15" s="2"/>
      <c r="F15" s="6">
        <f>SUBTOTAL(9,F5:F14)</f>
        <v>1105</v>
      </c>
    </row>
    <row r="17" ht="15">
      <c r="A17" s="9" t="s">
        <v>66</v>
      </c>
    </row>
    <row r="18" spans="1:5" ht="15">
      <c r="A18" s="12" t="s">
        <v>65</v>
      </c>
      <c r="B18" s="5">
        <v>5236.18</v>
      </c>
      <c r="C18" s="2"/>
      <c r="D18" s="2"/>
      <c r="E18" s="5">
        <v>4998</v>
      </c>
    </row>
    <row r="19" spans="1:5" ht="15">
      <c r="A19" s="12" t="s">
        <v>64</v>
      </c>
      <c r="B19" s="5">
        <v>129.67</v>
      </c>
      <c r="C19" s="2"/>
      <c r="D19" s="2"/>
      <c r="E19" s="5">
        <v>121.05</v>
      </c>
    </row>
    <row r="20" spans="1:5" ht="15">
      <c r="A20" s="12" t="s">
        <v>63</v>
      </c>
      <c r="B20" s="5">
        <v>232.53</v>
      </c>
      <c r="C20" s="2"/>
      <c r="D20" s="2"/>
      <c r="E20" s="5">
        <v>247.4</v>
      </c>
    </row>
    <row r="21" spans="1:5" ht="15">
      <c r="A21" s="12" t="s">
        <v>62</v>
      </c>
      <c r="B21" s="6">
        <v>44.21</v>
      </c>
      <c r="C21" s="2"/>
      <c r="D21" s="2"/>
      <c r="E21" s="6">
        <v>0</v>
      </c>
    </row>
    <row r="22" spans="1:6" ht="15">
      <c r="A22" s="11" t="s">
        <v>61</v>
      </c>
      <c r="B22" s="2"/>
      <c r="C22" s="5">
        <f>(B18+B19+B20+B21)</f>
        <v>5642.59</v>
      </c>
      <c r="D22" s="5"/>
      <c r="E22" s="2"/>
      <c r="F22" s="5">
        <f>(E18+E19+E20+E21)</f>
        <v>5366.45</v>
      </c>
    </row>
    <row r="23" spans="1:6" ht="15">
      <c r="A23" s="11" t="s">
        <v>60</v>
      </c>
      <c r="B23" s="2"/>
      <c r="C23" s="5">
        <v>0</v>
      </c>
      <c r="D23" s="5"/>
      <c r="E23" s="2"/>
      <c r="F23" s="5">
        <v>50</v>
      </c>
    </row>
    <row r="24" spans="1:5" ht="15">
      <c r="A24" s="12" t="s">
        <v>59</v>
      </c>
      <c r="B24" s="5">
        <v>1105</v>
      </c>
      <c r="C24" s="2"/>
      <c r="D24" s="2"/>
      <c r="E24" s="5">
        <v>1150</v>
      </c>
    </row>
    <row r="25" spans="1:5" ht="15">
      <c r="A25" s="12" t="s">
        <v>58</v>
      </c>
      <c r="B25" s="6">
        <v>300</v>
      </c>
      <c r="C25" s="2"/>
      <c r="D25" s="2"/>
      <c r="E25" s="6">
        <v>300</v>
      </c>
    </row>
    <row r="26" spans="1:6" ht="15">
      <c r="A26" s="11" t="s">
        <v>56</v>
      </c>
      <c r="B26" s="2"/>
      <c r="C26" s="5">
        <f>(B24+B25)</f>
        <v>1405</v>
      </c>
      <c r="D26" s="5"/>
      <c r="E26" s="2"/>
      <c r="F26" s="5">
        <f>(E24+E25)</f>
        <v>1450</v>
      </c>
    </row>
    <row r="27" spans="1:5" ht="15">
      <c r="A27" s="12" t="s">
        <v>55</v>
      </c>
      <c r="B27" s="6">
        <v>16.79</v>
      </c>
      <c r="C27" s="2"/>
      <c r="D27" s="2"/>
      <c r="E27" s="6">
        <v>50</v>
      </c>
    </row>
    <row r="28" spans="1:6" ht="15">
      <c r="A28" s="11" t="s">
        <v>53</v>
      </c>
      <c r="B28" s="2"/>
      <c r="C28" s="5">
        <f>(B27)</f>
        <v>16.79</v>
      </c>
      <c r="D28" s="5"/>
      <c r="E28" s="2"/>
      <c r="F28" s="5">
        <f>(E27)</f>
        <v>50</v>
      </c>
    </row>
    <row r="29" spans="1:5" ht="15">
      <c r="A29" s="12" t="s">
        <v>52</v>
      </c>
      <c r="B29" s="6">
        <v>18</v>
      </c>
      <c r="C29" s="2"/>
      <c r="D29" s="2"/>
      <c r="E29" s="6">
        <v>18</v>
      </c>
    </row>
    <row r="30" spans="1:6" ht="15">
      <c r="A30" s="11" t="s">
        <v>51</v>
      </c>
      <c r="B30" s="2"/>
      <c r="C30" s="5">
        <f>(B29)</f>
        <v>18</v>
      </c>
      <c r="D30" s="5"/>
      <c r="E30" s="2"/>
      <c r="F30" s="5">
        <f>(E29)</f>
        <v>18</v>
      </c>
    </row>
    <row r="31" spans="1:6" ht="15">
      <c r="A31" s="11" t="s">
        <v>50</v>
      </c>
      <c r="B31" s="2"/>
      <c r="C31" s="5">
        <v>0</v>
      </c>
      <c r="D31" s="5"/>
      <c r="E31" s="2"/>
      <c r="F31" s="5">
        <v>40</v>
      </c>
    </row>
    <row r="32" spans="1:6" ht="15">
      <c r="A32" s="11" t="s">
        <v>45</v>
      </c>
      <c r="B32" s="2"/>
      <c r="C32" s="5">
        <v>38.41</v>
      </c>
      <c r="D32" s="5"/>
      <c r="E32" s="2"/>
      <c r="F32" s="5">
        <v>50</v>
      </c>
    </row>
    <row r="33" spans="1:5" ht="15">
      <c r="A33" s="12" t="s">
        <v>43</v>
      </c>
      <c r="B33" s="5">
        <v>17.87</v>
      </c>
      <c r="C33" s="2"/>
      <c r="D33" s="2"/>
      <c r="E33" s="5">
        <v>0</v>
      </c>
    </row>
    <row r="34" spans="1:5" ht="15">
      <c r="A34" s="12" t="s">
        <v>41</v>
      </c>
      <c r="B34" s="6">
        <v>62.95</v>
      </c>
      <c r="C34" s="2"/>
      <c r="D34" s="2"/>
      <c r="E34" s="6">
        <v>62.95</v>
      </c>
    </row>
    <row r="35" spans="1:6" ht="15">
      <c r="A35" s="11" t="s">
        <v>39</v>
      </c>
      <c r="B35" s="2"/>
      <c r="C35" s="5">
        <f>(B33+B34)</f>
        <v>80.82000000000001</v>
      </c>
      <c r="D35" s="5"/>
      <c r="E35" s="2"/>
      <c r="F35" s="5">
        <f>(E33+E34)</f>
        <v>62.95</v>
      </c>
    </row>
    <row r="36" spans="1:5" ht="15">
      <c r="A36" s="12" t="s">
        <v>37</v>
      </c>
      <c r="B36" s="6">
        <v>120.04</v>
      </c>
      <c r="C36" s="2"/>
      <c r="D36" s="2"/>
      <c r="E36" s="6">
        <v>80</v>
      </c>
    </row>
    <row r="37" spans="1:6" ht="15">
      <c r="A37" s="11" t="s">
        <v>36</v>
      </c>
      <c r="B37" s="2"/>
      <c r="C37" s="5">
        <f>(B36)</f>
        <v>120.04</v>
      </c>
      <c r="D37" s="5"/>
      <c r="E37" s="2"/>
      <c r="F37" s="5">
        <f>(E36)</f>
        <v>80</v>
      </c>
    </row>
    <row r="38" spans="1:5" ht="15">
      <c r="A38" s="12" t="s">
        <v>33</v>
      </c>
      <c r="B38" s="6">
        <v>12.05</v>
      </c>
      <c r="C38" s="2"/>
      <c r="D38" s="2"/>
      <c r="E38" s="6">
        <v>25</v>
      </c>
    </row>
    <row r="39" spans="1:6" ht="15">
      <c r="A39" s="11" t="s">
        <v>32</v>
      </c>
      <c r="B39" s="2"/>
      <c r="C39" s="6">
        <f>(B38)</f>
        <v>12.05</v>
      </c>
      <c r="D39" s="13"/>
      <c r="E39" s="2"/>
      <c r="F39" s="6">
        <f>(E38)</f>
        <v>25</v>
      </c>
    </row>
    <row r="40" spans="1:6" ht="15">
      <c r="A40" s="9" t="s">
        <v>31</v>
      </c>
      <c r="B40" s="2"/>
      <c r="C40" s="6">
        <f>SUBTOTAL(9,C18:C39)</f>
        <v>7333.7</v>
      </c>
      <c r="D40" s="13"/>
      <c r="E40" s="2"/>
      <c r="F40" s="6">
        <f>SUBTOTAL(9,F18:F39)</f>
        <v>7192.4</v>
      </c>
    </row>
    <row r="42" spans="1:6" ht="15.75" thickBot="1">
      <c r="A42" s="9" t="s">
        <v>30</v>
      </c>
      <c r="B42" s="2"/>
      <c r="C42" s="8">
        <f>(C15-C40)</f>
        <v>-6507.8</v>
      </c>
      <c r="D42" s="13"/>
      <c r="E42" s="2"/>
      <c r="F42" s="8">
        <f>(F15-F40)</f>
        <v>-6087.4</v>
      </c>
    </row>
    <row r="43" ht="15.75" thickTop="1"/>
    <row r="44" spans="1:7" ht="15">
      <c r="A44" s="10" t="s">
        <v>28</v>
      </c>
      <c r="B44" s="10"/>
      <c r="C44" s="10"/>
      <c r="D44" s="10"/>
      <c r="E44" s="10"/>
      <c r="F44" s="10"/>
      <c r="G44" s="10"/>
    </row>
  </sheetData>
  <sheetProtection/>
  <mergeCells count="3">
    <mergeCell ref="A44:G44"/>
    <mergeCell ref="B3:C3"/>
    <mergeCell ref="E3:F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9.140625" defaultRowHeight="15"/>
  <cols>
    <col min="1" max="1" width="29.00390625" style="0" customWidth="1"/>
    <col min="2" max="3" width="8.28125" style="0" bestFit="1" customWidth="1"/>
    <col min="4" max="4" width="2.00390625" style="0" customWidth="1"/>
    <col min="5" max="6" width="8.28125" style="0" bestFit="1" customWidth="1"/>
    <col min="7" max="7" width="13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84</v>
      </c>
      <c r="B2" s="1"/>
      <c r="C2" s="1"/>
      <c r="D2" s="1"/>
      <c r="E2" s="1"/>
      <c r="F2" s="1"/>
      <c r="G2" s="1"/>
    </row>
    <row r="3" spans="1:7" ht="15.75">
      <c r="A3" s="1"/>
      <c r="B3" s="15" t="s">
        <v>87</v>
      </c>
      <c r="C3" s="15"/>
      <c r="D3" s="1"/>
      <c r="E3" s="15" t="s">
        <v>88</v>
      </c>
      <c r="F3" s="15"/>
      <c r="G3" s="1"/>
    </row>
    <row r="4" ht="15">
      <c r="A4" s="9" t="s">
        <v>83</v>
      </c>
    </row>
    <row r="5" spans="1:6" ht="15">
      <c r="A5" s="11" t="s">
        <v>82</v>
      </c>
      <c r="B5" s="2"/>
      <c r="C5" s="5">
        <v>1655</v>
      </c>
      <c r="D5" s="5"/>
      <c r="E5" s="2"/>
      <c r="F5" s="5">
        <v>1500</v>
      </c>
    </row>
    <row r="6" spans="1:6" ht="15">
      <c r="A6" s="11" t="s">
        <v>81</v>
      </c>
      <c r="B6" s="2"/>
      <c r="C6" s="5">
        <v>862.54</v>
      </c>
      <c r="D6" s="5"/>
      <c r="E6" s="2"/>
      <c r="F6" s="5">
        <v>475</v>
      </c>
    </row>
    <row r="7" spans="1:5" ht="15">
      <c r="A7" s="12" t="s">
        <v>80</v>
      </c>
      <c r="B7" s="6">
        <v>-159.25</v>
      </c>
      <c r="C7" s="2"/>
      <c r="D7" s="2"/>
      <c r="E7" s="6">
        <v>0</v>
      </c>
    </row>
    <row r="8" spans="1:6" ht="15">
      <c r="A8" s="11" t="s">
        <v>79</v>
      </c>
      <c r="B8" s="2"/>
      <c r="C8" s="5">
        <f>(B7)</f>
        <v>-159.25</v>
      </c>
      <c r="D8" s="5"/>
      <c r="E8" s="2"/>
      <c r="F8" s="5">
        <f>(E7)</f>
        <v>0</v>
      </c>
    </row>
    <row r="9" spans="1:5" ht="15">
      <c r="A9" s="12" t="s">
        <v>78</v>
      </c>
      <c r="B9" s="5">
        <v>941.25</v>
      </c>
      <c r="C9" s="2"/>
      <c r="D9" s="2"/>
      <c r="E9" s="5">
        <v>3300</v>
      </c>
    </row>
    <row r="10" spans="1:5" ht="15">
      <c r="A10" s="12" t="s">
        <v>77</v>
      </c>
      <c r="B10" s="5">
        <v>4405.93</v>
      </c>
      <c r="C10" s="2"/>
      <c r="D10" s="2"/>
      <c r="E10" s="5">
        <v>3300</v>
      </c>
    </row>
    <row r="11" spans="1:5" ht="15">
      <c r="A11" s="12" t="s">
        <v>76</v>
      </c>
      <c r="B11" s="5">
        <v>2696.1</v>
      </c>
      <c r="C11" s="2"/>
      <c r="D11" s="2"/>
      <c r="E11" s="5">
        <v>3300</v>
      </c>
    </row>
    <row r="12" spans="1:5" ht="15">
      <c r="A12" s="12" t="s">
        <v>75</v>
      </c>
      <c r="B12" s="5">
        <v>5459.5</v>
      </c>
      <c r="C12" s="2"/>
      <c r="D12" s="2"/>
      <c r="E12" s="5">
        <v>3300</v>
      </c>
    </row>
    <row r="13" spans="1:5" ht="15">
      <c r="A13" s="12" t="s">
        <v>74</v>
      </c>
      <c r="B13" s="6">
        <v>19.92</v>
      </c>
      <c r="C13" s="2"/>
      <c r="D13" s="2"/>
      <c r="E13" s="6">
        <v>0</v>
      </c>
    </row>
    <row r="14" spans="1:6" ht="15">
      <c r="A14" s="11" t="s">
        <v>73</v>
      </c>
      <c r="B14" s="2"/>
      <c r="C14" s="5">
        <f>(B9+B10+B11+B12+B13)</f>
        <v>13522.7</v>
      </c>
      <c r="D14" s="5"/>
      <c r="E14" s="2"/>
      <c r="F14" s="5">
        <f>(E9+E10+E11+E12+E13)</f>
        <v>13200</v>
      </c>
    </row>
    <row r="15" spans="1:6" ht="15">
      <c r="A15" s="11" t="s">
        <v>72</v>
      </c>
      <c r="B15" s="2"/>
      <c r="C15" s="5">
        <v>950</v>
      </c>
      <c r="D15" s="5"/>
      <c r="E15" s="2"/>
      <c r="F15" s="5">
        <v>800</v>
      </c>
    </row>
    <row r="16" spans="1:5" ht="15">
      <c r="A16" s="12" t="s">
        <v>71</v>
      </c>
      <c r="B16" s="6">
        <v>128</v>
      </c>
      <c r="C16" s="2"/>
      <c r="D16" s="2"/>
      <c r="E16" s="6">
        <v>500</v>
      </c>
    </row>
    <row r="17" spans="1:6" ht="15">
      <c r="A17" s="11" t="s">
        <v>70</v>
      </c>
      <c r="B17" s="2"/>
      <c r="C17" s="5">
        <f>(B16)</f>
        <v>128</v>
      </c>
      <c r="D17" s="5"/>
      <c r="E17" s="2"/>
      <c r="F17" s="5">
        <f>(E16)</f>
        <v>500</v>
      </c>
    </row>
    <row r="18" spans="1:6" ht="15">
      <c r="A18" s="11" t="s">
        <v>69</v>
      </c>
      <c r="B18" s="2"/>
      <c r="C18" s="5">
        <v>2074.25</v>
      </c>
      <c r="D18" s="5"/>
      <c r="E18" s="2"/>
      <c r="F18" s="5">
        <v>2000</v>
      </c>
    </row>
    <row r="19" spans="1:6" ht="15">
      <c r="A19" s="11" t="s">
        <v>68</v>
      </c>
      <c r="B19" s="2"/>
      <c r="C19" s="6">
        <v>1829.02</v>
      </c>
      <c r="D19" s="13"/>
      <c r="E19" s="2"/>
      <c r="F19" s="6">
        <v>1950</v>
      </c>
    </row>
    <row r="20" spans="1:6" ht="15">
      <c r="A20" s="9" t="s">
        <v>67</v>
      </c>
      <c r="B20" s="2"/>
      <c r="C20" s="6">
        <f>SUBTOTAL(9,C5:C19)</f>
        <v>20862.260000000002</v>
      </c>
      <c r="D20" s="13"/>
      <c r="E20" s="2"/>
      <c r="F20" s="6">
        <f>SUBTOTAL(9,F5:F19)</f>
        <v>20425</v>
      </c>
    </row>
    <row r="22" ht="15">
      <c r="A22" s="9" t="s">
        <v>66</v>
      </c>
    </row>
    <row r="23" spans="1:5" ht="15">
      <c r="A23" s="12" t="s">
        <v>65</v>
      </c>
      <c r="B23" s="5">
        <v>23169.39</v>
      </c>
      <c r="C23" s="2"/>
      <c r="D23" s="2"/>
      <c r="E23" s="5">
        <v>19782</v>
      </c>
    </row>
    <row r="24" spans="1:5" ht="15">
      <c r="A24" s="12" t="s">
        <v>64</v>
      </c>
      <c r="B24" s="5">
        <v>604.81</v>
      </c>
      <c r="C24" s="2"/>
      <c r="D24" s="2"/>
      <c r="E24" s="5">
        <v>479.13</v>
      </c>
    </row>
    <row r="25" spans="1:5" ht="15">
      <c r="A25" s="12" t="s">
        <v>63</v>
      </c>
      <c r="B25" s="5">
        <v>1076</v>
      </c>
      <c r="C25" s="2"/>
      <c r="D25" s="2"/>
      <c r="E25" s="5">
        <v>979.21</v>
      </c>
    </row>
    <row r="26" spans="1:5" ht="15">
      <c r="A26" s="12" t="s">
        <v>62</v>
      </c>
      <c r="B26" s="6">
        <v>110.37</v>
      </c>
      <c r="C26" s="2"/>
      <c r="D26" s="2"/>
      <c r="E26" s="6">
        <v>0</v>
      </c>
    </row>
    <row r="27" spans="1:6" ht="15">
      <c r="A27" s="11" t="s">
        <v>61</v>
      </c>
      <c r="B27" s="2"/>
      <c r="C27" s="5">
        <f>(B23+B24+B25+B26)</f>
        <v>24960.57</v>
      </c>
      <c r="D27" s="5"/>
      <c r="E27" s="2"/>
      <c r="F27" s="5">
        <f>(E23+E24+E25+E26)</f>
        <v>21240.34</v>
      </c>
    </row>
    <row r="28" spans="1:6" ht="15">
      <c r="A28" s="11" t="s">
        <v>60</v>
      </c>
      <c r="B28" s="2"/>
      <c r="C28" s="5">
        <v>0</v>
      </c>
      <c r="D28" s="5"/>
      <c r="E28" s="2"/>
      <c r="F28" s="5">
        <v>250</v>
      </c>
    </row>
    <row r="29" spans="1:5" ht="15">
      <c r="A29" s="12" t="s">
        <v>59</v>
      </c>
      <c r="B29" s="5">
        <v>5525</v>
      </c>
      <c r="C29" s="2"/>
      <c r="D29" s="2"/>
      <c r="E29" s="5">
        <v>5750</v>
      </c>
    </row>
    <row r="30" spans="1:5" ht="15">
      <c r="A30" s="12" t="s">
        <v>58</v>
      </c>
      <c r="B30" s="5">
        <v>1500</v>
      </c>
      <c r="C30" s="2"/>
      <c r="D30" s="2"/>
      <c r="E30" s="5">
        <v>1500</v>
      </c>
    </row>
    <row r="31" spans="1:5" ht="15">
      <c r="A31" s="12" t="s">
        <v>57</v>
      </c>
      <c r="B31" s="6">
        <v>332.37</v>
      </c>
      <c r="C31" s="2"/>
      <c r="D31" s="2"/>
      <c r="E31" s="6">
        <v>0</v>
      </c>
    </row>
    <row r="32" spans="1:6" ht="15">
      <c r="A32" s="11" t="s">
        <v>56</v>
      </c>
      <c r="B32" s="2"/>
      <c r="C32" s="5">
        <f>(B29+B30+B31)</f>
        <v>7357.37</v>
      </c>
      <c r="D32" s="5"/>
      <c r="E32" s="2"/>
      <c r="F32" s="5">
        <f>(E29+E30+E31)</f>
        <v>7250</v>
      </c>
    </row>
    <row r="33" spans="1:5" ht="15">
      <c r="A33" s="12" t="s">
        <v>55</v>
      </c>
      <c r="B33" s="5">
        <v>1145.36</v>
      </c>
      <c r="C33" s="2"/>
      <c r="D33" s="2"/>
      <c r="E33" s="5">
        <v>1150</v>
      </c>
    </row>
    <row r="34" spans="1:5" ht="15">
      <c r="A34" s="12" t="s">
        <v>54</v>
      </c>
      <c r="B34" s="6">
        <v>8860.21</v>
      </c>
      <c r="C34" s="2"/>
      <c r="D34" s="2"/>
      <c r="E34" s="6">
        <v>4500</v>
      </c>
    </row>
    <row r="35" spans="1:6" ht="15">
      <c r="A35" s="11" t="s">
        <v>53</v>
      </c>
      <c r="B35" s="2"/>
      <c r="C35" s="5">
        <f>(B33+B34)</f>
        <v>10005.57</v>
      </c>
      <c r="D35" s="5"/>
      <c r="E35" s="2"/>
      <c r="F35" s="5">
        <f>(E33+E34)</f>
        <v>5650</v>
      </c>
    </row>
    <row r="36" spans="1:5" ht="15">
      <c r="A36" s="12" t="s">
        <v>52</v>
      </c>
      <c r="B36" s="6">
        <v>90</v>
      </c>
      <c r="C36" s="2"/>
      <c r="D36" s="2"/>
      <c r="E36" s="6">
        <v>90</v>
      </c>
    </row>
    <row r="37" spans="1:6" ht="15">
      <c r="A37" s="11" t="s">
        <v>51</v>
      </c>
      <c r="B37" s="2"/>
      <c r="C37" s="5">
        <f>(B36)</f>
        <v>90</v>
      </c>
      <c r="D37" s="5"/>
      <c r="E37" s="2"/>
      <c r="F37" s="5">
        <f>(E36)</f>
        <v>90</v>
      </c>
    </row>
    <row r="38" spans="1:6" ht="15">
      <c r="A38" s="11" t="s">
        <v>50</v>
      </c>
      <c r="B38" s="2"/>
      <c r="C38" s="5">
        <v>182.5</v>
      </c>
      <c r="D38" s="5"/>
      <c r="E38" s="2"/>
      <c r="F38" s="5">
        <v>400</v>
      </c>
    </row>
    <row r="39" spans="1:6" ht="15">
      <c r="A39" s="11" t="s">
        <v>49</v>
      </c>
      <c r="B39" s="2"/>
      <c r="C39" s="5">
        <v>337.78</v>
      </c>
      <c r="D39" s="5"/>
      <c r="E39" s="2"/>
      <c r="F39" s="5">
        <v>0</v>
      </c>
    </row>
    <row r="40" spans="1:5" ht="15">
      <c r="A40" s="12" t="s">
        <v>48</v>
      </c>
      <c r="B40" s="5">
        <v>75.33</v>
      </c>
      <c r="C40" s="2"/>
      <c r="D40" s="2"/>
      <c r="E40" s="5">
        <v>100</v>
      </c>
    </row>
    <row r="41" spans="1:5" ht="15">
      <c r="A41" s="12" t="s">
        <v>47</v>
      </c>
      <c r="B41" s="6">
        <v>106.71</v>
      </c>
      <c r="C41" s="2"/>
      <c r="D41" s="2"/>
      <c r="E41" s="6">
        <v>325</v>
      </c>
    </row>
    <row r="42" spans="1:6" ht="15">
      <c r="A42" s="11" t="s">
        <v>46</v>
      </c>
      <c r="B42" s="2"/>
      <c r="C42" s="5">
        <f>(B40+B41)</f>
        <v>182.04</v>
      </c>
      <c r="D42" s="5"/>
      <c r="E42" s="2"/>
      <c r="F42" s="5">
        <f>(E40+E41)</f>
        <v>425</v>
      </c>
    </row>
    <row r="43" spans="1:6" ht="15">
      <c r="A43" s="11" t="s">
        <v>45</v>
      </c>
      <c r="B43" s="2"/>
      <c r="C43" s="5">
        <v>166.83</v>
      </c>
      <c r="D43" s="5"/>
      <c r="E43" s="2"/>
      <c r="F43" s="5">
        <v>500</v>
      </c>
    </row>
    <row r="44" spans="1:6" ht="15">
      <c r="A44" s="11" t="s">
        <v>44</v>
      </c>
      <c r="B44" s="2"/>
      <c r="C44" s="5">
        <v>25</v>
      </c>
      <c r="D44" s="5"/>
      <c r="E44" s="2"/>
      <c r="F44" s="5">
        <v>0</v>
      </c>
    </row>
    <row r="45" spans="1:5" ht="15">
      <c r="A45" s="12" t="s">
        <v>43</v>
      </c>
      <c r="B45" s="5">
        <v>2311.63</v>
      </c>
      <c r="C45" s="2"/>
      <c r="D45" s="2"/>
      <c r="E45" s="5">
        <v>2800</v>
      </c>
    </row>
    <row r="46" spans="1:5" ht="15">
      <c r="A46" s="12" t="s">
        <v>42</v>
      </c>
      <c r="B46" s="5">
        <v>207</v>
      </c>
      <c r="C46" s="2"/>
      <c r="D46" s="2"/>
      <c r="E46" s="5">
        <v>220</v>
      </c>
    </row>
    <row r="47" spans="1:5" ht="15">
      <c r="A47" s="12" t="s">
        <v>41</v>
      </c>
      <c r="B47" s="5">
        <v>314.75</v>
      </c>
      <c r="C47" s="2"/>
      <c r="D47" s="2"/>
      <c r="E47" s="5">
        <v>314.75</v>
      </c>
    </row>
    <row r="48" spans="1:5" ht="15">
      <c r="A48" s="12" t="s">
        <v>40</v>
      </c>
      <c r="B48" s="6">
        <v>268.96</v>
      </c>
      <c r="C48" s="2"/>
      <c r="D48" s="2"/>
      <c r="E48" s="6">
        <v>210</v>
      </c>
    </row>
    <row r="49" spans="1:6" ht="15">
      <c r="A49" s="11" t="s">
        <v>39</v>
      </c>
      <c r="B49" s="2"/>
      <c r="C49" s="5">
        <f>(B45+B46+B47+B48)</f>
        <v>3102.34</v>
      </c>
      <c r="D49" s="5"/>
      <c r="E49" s="2"/>
      <c r="F49" s="5">
        <f>(E45+E46+E47+E48)</f>
        <v>3544.75</v>
      </c>
    </row>
    <row r="50" spans="1:5" ht="15">
      <c r="A50" s="12" t="s">
        <v>38</v>
      </c>
      <c r="B50" s="5">
        <v>200</v>
      </c>
      <c r="C50" s="2"/>
      <c r="D50" s="2"/>
      <c r="E50" s="5">
        <v>200</v>
      </c>
    </row>
    <row r="51" spans="1:5" ht="15">
      <c r="A51" s="12" t="s">
        <v>37</v>
      </c>
      <c r="B51" s="6">
        <v>902.96</v>
      </c>
      <c r="C51" s="2"/>
      <c r="D51" s="2"/>
      <c r="E51" s="6">
        <v>460</v>
      </c>
    </row>
    <row r="52" spans="1:6" ht="15">
      <c r="A52" s="11" t="s">
        <v>36</v>
      </c>
      <c r="B52" s="2"/>
      <c r="C52" s="5">
        <f>(B50+B51)</f>
        <v>1102.96</v>
      </c>
      <c r="D52" s="5"/>
      <c r="E52" s="2"/>
      <c r="F52" s="5">
        <f>(E50+E51)</f>
        <v>660</v>
      </c>
    </row>
    <row r="53" spans="1:6" ht="15">
      <c r="A53" s="11" t="s">
        <v>35</v>
      </c>
      <c r="B53" s="2"/>
      <c r="C53" s="5">
        <v>2084.25</v>
      </c>
      <c r="D53" s="5"/>
      <c r="E53" s="2"/>
      <c r="F53" s="5">
        <v>2000</v>
      </c>
    </row>
    <row r="54" spans="1:6" ht="15">
      <c r="A54" s="11" t="s">
        <v>34</v>
      </c>
      <c r="B54" s="2"/>
      <c r="C54" s="5">
        <v>157.49</v>
      </c>
      <c r="D54" s="5"/>
      <c r="E54" s="2"/>
      <c r="F54" s="5">
        <v>300</v>
      </c>
    </row>
    <row r="55" spans="1:5" ht="15">
      <c r="A55" s="12" t="s">
        <v>33</v>
      </c>
      <c r="B55" s="6">
        <v>104.82</v>
      </c>
      <c r="C55" s="2"/>
      <c r="D55" s="2"/>
      <c r="E55" s="6">
        <v>125</v>
      </c>
    </row>
    <row r="56" spans="1:6" ht="15">
      <c r="A56" s="11" t="s">
        <v>32</v>
      </c>
      <c r="B56" s="2"/>
      <c r="C56" s="6">
        <f>(B55)</f>
        <v>104.82</v>
      </c>
      <c r="D56" s="13"/>
      <c r="E56" s="2"/>
      <c r="F56" s="6">
        <f>(E55)</f>
        <v>125</v>
      </c>
    </row>
    <row r="57" spans="1:6" ht="15">
      <c r="A57" s="9" t="s">
        <v>31</v>
      </c>
      <c r="B57" s="2"/>
      <c r="C57" s="6">
        <f>SUBTOTAL(9,C23:C56)</f>
        <v>49859.52</v>
      </c>
      <c r="D57" s="13"/>
      <c r="E57" s="2"/>
      <c r="F57" s="6">
        <f>SUBTOTAL(9,F23:F56)</f>
        <v>42435.09</v>
      </c>
    </row>
    <row r="59" spans="1:6" ht="15.75" thickBot="1">
      <c r="A59" s="9" t="s">
        <v>30</v>
      </c>
      <c r="B59" s="2"/>
      <c r="C59" s="8">
        <f>(C20-C57)</f>
        <v>-28997.259999999995</v>
      </c>
      <c r="D59" s="13"/>
      <c r="E59" s="2"/>
      <c r="F59" s="8">
        <f>(F20-F57)</f>
        <v>-22010.089999999997</v>
      </c>
    </row>
    <row r="60" ht="15.75" thickTop="1"/>
    <row r="61" spans="1:7" ht="15">
      <c r="A61" s="10" t="s">
        <v>28</v>
      </c>
      <c r="B61" s="10"/>
      <c r="C61" s="10"/>
      <c r="D61" s="10"/>
      <c r="E61" s="10"/>
      <c r="F61" s="10"/>
      <c r="G61" s="10"/>
    </row>
  </sheetData>
  <sheetProtection/>
  <mergeCells count="3">
    <mergeCell ref="A61:G61"/>
    <mergeCell ref="B3:C3"/>
    <mergeCell ref="E3:F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pane ySplit="2" topLeftCell="A3" activePane="bottomLeft" state="frozen"/>
      <selection pane="topLeft" activeCell="A1" sqref="A1:G16384"/>
      <selection pane="bottomLeft" activeCell="A1" sqref="A1"/>
    </sheetView>
  </sheetViews>
  <sheetFormatPr defaultColWidth="9.140625" defaultRowHeight="15"/>
  <cols>
    <col min="1" max="1" width="23.57421875" style="0" bestFit="1" customWidth="1"/>
    <col min="2" max="2" width="8.28125" style="0" bestFit="1" customWidth="1"/>
    <col min="3" max="3" width="9.140625" style="0" bestFit="1" customWidth="1"/>
    <col min="4" max="4" width="6.140625" style="0" customWidth="1"/>
    <col min="5" max="5" width="23.57421875" style="0" bestFit="1" customWidth="1"/>
    <col min="6" max="6" width="8.28125" style="0" bestFit="1" customWidth="1"/>
    <col min="7" max="7" width="9.140625" style="0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2" ht="15">
      <c r="A3" s="2" t="s">
        <v>2</v>
      </c>
      <c r="B3" s="3"/>
    </row>
    <row r="4" spans="1:5" ht="15">
      <c r="A4" s="4" t="s">
        <v>3</v>
      </c>
      <c r="E4" s="4" t="s">
        <v>17</v>
      </c>
    </row>
    <row r="5" spans="1:5" ht="15">
      <c r="A5" s="4" t="s">
        <v>4</v>
      </c>
      <c r="E5" s="4" t="s">
        <v>18</v>
      </c>
    </row>
    <row r="6" spans="1:6" ht="15">
      <c r="A6" s="12" t="s">
        <v>5</v>
      </c>
      <c r="B6" s="5">
        <v>663.08</v>
      </c>
      <c r="E6" s="12" t="s">
        <v>19</v>
      </c>
      <c r="F6" s="5">
        <v>418.29</v>
      </c>
    </row>
    <row r="7" spans="1:6" ht="15">
      <c r="A7" s="12" t="s">
        <v>6</v>
      </c>
      <c r="B7" s="5">
        <v>62736.57</v>
      </c>
      <c r="E7" s="12" t="s">
        <v>20</v>
      </c>
      <c r="F7" s="6">
        <v>4225.18</v>
      </c>
    </row>
    <row r="8" spans="1:7" ht="15">
      <c r="A8" s="12" t="s">
        <v>7</v>
      </c>
      <c r="B8" s="6">
        <v>1.08</v>
      </c>
      <c r="E8" s="11" t="s">
        <v>29</v>
      </c>
      <c r="F8" s="2"/>
      <c r="G8" s="5">
        <f>(F6+F7)</f>
        <v>4643.47</v>
      </c>
    </row>
    <row r="9" spans="1:7" ht="15">
      <c r="A9" s="11" t="s">
        <v>8</v>
      </c>
      <c r="B9" s="2"/>
      <c r="C9" s="5">
        <f>(B6+B7+B8)</f>
        <v>63400.73</v>
      </c>
      <c r="E9" s="4" t="s">
        <v>21</v>
      </c>
      <c r="F9" s="2"/>
      <c r="G9" s="7">
        <f>SUBTOTAL(9,G5:G8)</f>
        <v>4643.47</v>
      </c>
    </row>
    <row r="10" spans="1:2" ht="15">
      <c r="A10" s="12" t="s">
        <v>9</v>
      </c>
      <c r="B10" s="5">
        <v>7244.82</v>
      </c>
    </row>
    <row r="11" spans="1:7" ht="15">
      <c r="A11" s="12" t="s">
        <v>10</v>
      </c>
      <c r="B11" s="6">
        <v>6363.48</v>
      </c>
      <c r="E11" s="4" t="s">
        <v>22</v>
      </c>
      <c r="F11" s="2"/>
      <c r="G11" s="6">
        <f>SUBTOTAL(9,G5:G9)</f>
        <v>4643.47</v>
      </c>
    </row>
    <row r="12" spans="1:3" ht="15">
      <c r="A12" s="11" t="s">
        <v>11</v>
      </c>
      <c r="B12" s="2"/>
      <c r="C12" s="6">
        <f>(B10+B11)</f>
        <v>13608.3</v>
      </c>
    </row>
    <row r="13" spans="1:5" ht="15">
      <c r="A13" s="4" t="s">
        <v>12</v>
      </c>
      <c r="B13" s="2"/>
      <c r="C13" s="7">
        <f>SUBTOTAL(9,C5:C12)</f>
        <v>77009.03</v>
      </c>
      <c r="E13" s="4" t="s">
        <v>23</v>
      </c>
    </row>
    <row r="14" spans="1:7" ht="15">
      <c r="A14" s="4" t="s">
        <v>13</v>
      </c>
      <c r="E14" s="11" t="s">
        <v>24</v>
      </c>
      <c r="F14" s="2"/>
      <c r="G14" s="5">
        <v>101883.41</v>
      </c>
    </row>
    <row r="15" spans="1:7" ht="15">
      <c r="A15" s="11" t="s">
        <v>14</v>
      </c>
      <c r="B15" s="2"/>
      <c r="C15" s="6">
        <v>520.59</v>
      </c>
      <c r="E15" s="11" t="s">
        <v>25</v>
      </c>
      <c r="F15" s="2"/>
      <c r="G15" s="6">
        <v>-28997.26</v>
      </c>
    </row>
    <row r="16" spans="1:7" ht="15">
      <c r="A16" s="4" t="s">
        <v>15</v>
      </c>
      <c r="B16" s="2"/>
      <c r="C16" s="7">
        <f>SUBTOTAL(9,C14:C15)</f>
        <v>520.59</v>
      </c>
      <c r="E16" s="4" t="s">
        <v>26</v>
      </c>
      <c r="F16" s="2"/>
      <c r="G16" s="6">
        <f>SUBTOTAL(9,G14:G15)</f>
        <v>72886.15000000001</v>
      </c>
    </row>
    <row r="18" spans="1:7" ht="15.75" thickBot="1">
      <c r="A18" s="4" t="s">
        <v>16</v>
      </c>
      <c r="B18" s="2"/>
      <c r="C18" s="8">
        <f>SUBTOTAL(9,C5:C16)</f>
        <v>77529.62</v>
      </c>
      <c r="E18" s="4" t="s">
        <v>27</v>
      </c>
      <c r="F18" s="2"/>
      <c r="G18" s="8">
        <f>(G11+G16)</f>
        <v>77529.62000000001</v>
      </c>
    </row>
    <row r="19" ht="15.75" thickTop="1"/>
    <row r="20" spans="1:3" ht="15">
      <c r="A20" s="9" t="s">
        <v>28</v>
      </c>
      <c r="B20" s="9"/>
      <c r="C20" s="9"/>
    </row>
    <row r="23" ht="15">
      <c r="D23" s="9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Carey</dc:creator>
  <cp:keywords/>
  <dc:description/>
  <cp:lastModifiedBy>Neil Carey</cp:lastModifiedBy>
  <dcterms:created xsi:type="dcterms:W3CDTF">2011-02-27T22:53:21Z</dcterms:created>
  <dcterms:modified xsi:type="dcterms:W3CDTF">2011-02-27T23:06:18Z</dcterms:modified>
  <cp:category/>
  <cp:version/>
  <cp:contentType/>
  <cp:contentStatus/>
</cp:coreProperties>
</file>