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616" windowHeight="9552" activeTab="0"/>
  </bookViews>
  <sheets>
    <sheet name="Balance" sheetId="1" r:id="rId1"/>
    <sheet name="MTD Income" sheetId="2" r:id="rId2"/>
    <sheet name="YTD Income" sheetId="3" r:id="rId3"/>
  </sheets>
  <definedNames>
    <definedName name="_xlnm.Print_Area" localSheetId="0">'Balance'!$A$1:$G$28</definedName>
  </definedNames>
  <calcPr fullCalcOnLoad="1"/>
</workbook>
</file>

<file path=xl/sharedStrings.xml><?xml version="1.0" encoding="utf-8"?>
<sst xmlns="http://schemas.openxmlformats.org/spreadsheetml/2006/main" count="173" uniqueCount="115">
  <si>
    <t>Edmonton Bicycle Commuters' Society</t>
  </si>
  <si>
    <t>Comparative Income Statement</t>
  </si>
  <si>
    <t xml:space="preserve"> </t>
  </si>
  <si>
    <t>REVENUE</t>
  </si>
  <si>
    <t>Membership Sales</t>
  </si>
  <si>
    <t>Private Donations</t>
  </si>
  <si>
    <t>Private Grants</t>
  </si>
  <si>
    <t>Provincial Grants</t>
  </si>
  <si>
    <t>Total Grant Revenue</t>
  </si>
  <si>
    <t>Shop Fees</t>
  </si>
  <si>
    <t>New Parts Sales</t>
  </si>
  <si>
    <t>Used Parts Sales</t>
  </si>
  <si>
    <t>Bike Sales</t>
  </si>
  <si>
    <t>Cash Over/Under</t>
  </si>
  <si>
    <t>Total Shop Revenue</t>
  </si>
  <si>
    <t>Rental Fees</t>
  </si>
  <si>
    <t>Course Fees</t>
  </si>
  <si>
    <t>Event Fundraising Items Sales</t>
  </si>
  <si>
    <t>Total Event Revenue</t>
  </si>
  <si>
    <t>Casino Revenue</t>
  </si>
  <si>
    <t>Interest Revenue</t>
  </si>
  <si>
    <t>TOTAL REVENUE</t>
  </si>
  <si>
    <t>EXPENSE</t>
  </si>
  <si>
    <t>Wages</t>
  </si>
  <si>
    <t>EI</t>
  </si>
  <si>
    <t>CPP</t>
  </si>
  <si>
    <t>Payroll Services</t>
  </si>
  <si>
    <t>Total Payroll Costs</t>
  </si>
  <si>
    <t>Board and Staff Development</t>
  </si>
  <si>
    <t>Rent</t>
  </si>
  <si>
    <t>Utilities</t>
  </si>
  <si>
    <t>Building Repairs and Maintenance</t>
  </si>
  <si>
    <t>Total Facility Costs</t>
  </si>
  <si>
    <t>Shop Tools + Supplies</t>
  </si>
  <si>
    <t>Total Shop Costs</t>
  </si>
  <si>
    <t>Amortisation Expense: Safe</t>
  </si>
  <si>
    <t>Amortization Expense: Trailers</t>
  </si>
  <si>
    <t>Total Amortisation Expense</t>
  </si>
  <si>
    <t>Instructor Fees</t>
  </si>
  <si>
    <t>Program Materials</t>
  </si>
  <si>
    <t>Office Supplies</t>
  </si>
  <si>
    <t>Advertising, Signage and Promotion</t>
  </si>
  <si>
    <t>Website</t>
  </si>
  <si>
    <t>Telephone and Internet Service</t>
  </si>
  <si>
    <t>Courier, Postage and Shipping</t>
  </si>
  <si>
    <t>Total Communication Costs</t>
  </si>
  <si>
    <t>Volunteer Food</t>
  </si>
  <si>
    <t>Total Meeting Costs</t>
  </si>
  <si>
    <t>Bank Charges</t>
  </si>
  <si>
    <t>Total Financial Costs</t>
  </si>
  <si>
    <t>TOTAL EXPENSE</t>
  </si>
  <si>
    <t>NET INCOME</t>
  </si>
  <si>
    <t>Generated On: Sep 11, 2012</t>
  </si>
  <si>
    <t>August Actual</t>
  </si>
  <si>
    <t>August Budget</t>
  </si>
  <si>
    <t>August Reforecast</t>
  </si>
  <si>
    <t>Cost of New Parts Sold</t>
  </si>
  <si>
    <t>Insurance</t>
  </si>
  <si>
    <t>Casino/Fundraising Costs</t>
  </si>
  <si>
    <t>Meeting Space Rental</t>
  </si>
  <si>
    <t>Publication Printing Costs</t>
  </si>
  <si>
    <t>Registration Fees, Business License</t>
  </si>
  <si>
    <t>Donations to Community Partners</t>
  </si>
  <si>
    <t>Total Event Costs</t>
  </si>
  <si>
    <t>Cost of Food &amp; Beverages Sold</t>
  </si>
  <si>
    <t>Cost of Fundraising Items</t>
  </si>
  <si>
    <t>Event Facility Rental</t>
  </si>
  <si>
    <t>Event Services + Supplies</t>
  </si>
  <si>
    <t>Volunteer Honoraria</t>
  </si>
  <si>
    <t>Contractor Fees</t>
  </si>
  <si>
    <t>Event Food &amp; Beverage Sales</t>
  </si>
  <si>
    <t>Event Admissions</t>
  </si>
  <si>
    <t>Mobile Mechanic Fees</t>
  </si>
  <si>
    <t>Artist-In-Residence Sales</t>
  </si>
  <si>
    <t>Municipal Grants</t>
  </si>
  <si>
    <t>Corporate Donations</t>
  </si>
  <si>
    <t>August YTD Income</t>
  </si>
  <si>
    <t>August YTD Budget</t>
  </si>
  <si>
    <t>LIABILITIES AND EQUITY</t>
  </si>
  <si>
    <t>TOTAL EQUITY</t>
  </si>
  <si>
    <t>Net Retained Earnings</t>
  </si>
  <si>
    <t>Current Earnings</t>
  </si>
  <si>
    <t>Retained Earnings</t>
  </si>
  <si>
    <t>EQUITY</t>
  </si>
  <si>
    <t>TOTAL LIABILITY</t>
  </si>
  <si>
    <t>Total Current Liabilities</t>
  </si>
  <si>
    <t>Accrued Rent Liability</t>
  </si>
  <si>
    <t>Deferred Casino Revenue</t>
  </si>
  <si>
    <t>Wages Payable</t>
  </si>
  <si>
    <t>Accounts Payable</t>
  </si>
  <si>
    <t>Current Liabilities</t>
  </si>
  <si>
    <t>LIABILITY</t>
  </si>
  <si>
    <t>TOTAL ASSET</t>
  </si>
  <si>
    <t>Total Non-Current Assets</t>
  </si>
  <si>
    <t>Total Prepaid Expenses</t>
  </si>
  <si>
    <t>Deposit on Natural Gas</t>
  </si>
  <si>
    <t>Security Deposit on Lease</t>
  </si>
  <si>
    <t>Net Book Value: Trailers</t>
  </si>
  <si>
    <t>Net Book Value: Safe</t>
  </si>
  <si>
    <t>Non-Current Assets</t>
  </si>
  <si>
    <t>Total Current Assets</t>
  </si>
  <si>
    <t>Accounts Receivable</t>
  </si>
  <si>
    <t>Total Casino Cash</t>
  </si>
  <si>
    <t>Bank: TD Casino</t>
  </si>
  <si>
    <t>Total Unrestricted Cash</t>
  </si>
  <si>
    <t>Investment: RBC 2-year non-cash GIC</t>
  </si>
  <si>
    <t>Investment: RBC 1-year cashable GIC</t>
  </si>
  <si>
    <t>Paypal</t>
  </si>
  <si>
    <t>Bank: ING General</t>
  </si>
  <si>
    <t>Bank: RBC General</t>
  </si>
  <si>
    <t>Cash on Hand - North</t>
  </si>
  <si>
    <t>Cash on Hand - South</t>
  </si>
  <si>
    <t>Current Assets</t>
  </si>
  <si>
    <t>ASSET</t>
  </si>
  <si>
    <t>Balance Sheet As at Aug 31,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</si>
</sst>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/>
    </xf>
    <xf numFmtId="43" fontId="37" fillId="0" borderId="0" xfId="42" applyFont="1" applyAlignment="1">
      <alignment horizontal="left"/>
    </xf>
    <xf numFmtId="43" fontId="38" fillId="0" borderId="0" xfId="42" applyFont="1" applyBorder="1" applyAlignment="1">
      <alignment horizontal="center"/>
    </xf>
    <xf numFmtId="43" fontId="38" fillId="0" borderId="0" xfId="42" applyFont="1" applyAlignment="1">
      <alignment horizontal="left"/>
    </xf>
    <xf numFmtId="43" fontId="38" fillId="33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43" fontId="38" fillId="0" borderId="0" xfId="42" applyFont="1" applyAlignment="1">
      <alignment horizontal="right"/>
    </xf>
    <xf numFmtId="43" fontId="38" fillId="33" borderId="0" xfId="42" applyFont="1" applyFill="1" applyAlignment="1">
      <alignment horizontal="left"/>
    </xf>
    <xf numFmtId="43" fontId="38" fillId="33" borderId="0" xfId="42" applyFont="1" applyFill="1" applyAlignment="1">
      <alignment horizontal="right"/>
    </xf>
    <xf numFmtId="43" fontId="38" fillId="0" borderId="10" xfId="42" applyFont="1" applyBorder="1" applyAlignment="1">
      <alignment horizontal="right"/>
    </xf>
    <xf numFmtId="43" fontId="38" fillId="33" borderId="10" xfId="42" applyFont="1" applyFill="1" applyBorder="1" applyAlignment="1">
      <alignment horizontal="right"/>
    </xf>
    <xf numFmtId="43" fontId="38" fillId="0" borderId="0" xfId="42" applyFont="1" applyBorder="1" applyAlignment="1">
      <alignment horizontal="right"/>
    </xf>
    <xf numFmtId="43" fontId="38" fillId="0" borderId="11" xfId="42" applyFont="1" applyBorder="1" applyAlignment="1">
      <alignment horizontal="right"/>
    </xf>
    <xf numFmtId="43" fontId="38" fillId="33" borderId="0" xfId="42" applyFont="1" applyFill="1" applyBorder="1" applyAlignment="1">
      <alignment horizontal="right"/>
    </xf>
    <xf numFmtId="43" fontId="38" fillId="0" borderId="12" xfId="42" applyFont="1" applyBorder="1" applyAlignment="1">
      <alignment horizontal="right"/>
    </xf>
    <xf numFmtId="43" fontId="38" fillId="33" borderId="12" xfId="42" applyFont="1" applyFill="1" applyBorder="1" applyAlignment="1">
      <alignment horizontal="right"/>
    </xf>
    <xf numFmtId="43" fontId="39" fillId="0" borderId="0" xfId="42" applyFont="1" applyAlignment="1">
      <alignment/>
    </xf>
    <xf numFmtId="0" fontId="38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2"/>
    </xf>
    <xf numFmtId="0" fontId="39" fillId="0" borderId="0" xfId="0" applyNumberFormat="1" applyFont="1" applyAlignment="1">
      <alignment horizontal="left" indent="1"/>
    </xf>
    <xf numFmtId="0" fontId="38" fillId="0" borderId="0" xfId="0" applyNumberFormat="1" applyFont="1" applyAlignment="1">
      <alignment horizontal="left" indent="3"/>
    </xf>
    <xf numFmtId="0" fontId="0" fillId="0" borderId="0" xfId="0" applyAlignment="1">
      <alignment horizontal="left" indent="1"/>
    </xf>
    <xf numFmtId="43" fontId="38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1" sqref="G1:G16384"/>
    </sheetView>
  </sheetViews>
  <sheetFormatPr defaultColWidth="9.140625" defaultRowHeight="15"/>
  <cols>
    <col min="1" max="1" width="31.57421875" style="0" customWidth="1"/>
    <col min="2" max="2" width="8.28125" style="10" bestFit="1" customWidth="1"/>
    <col min="3" max="3" width="9.140625" style="10" bestFit="1" customWidth="1"/>
    <col min="4" max="4" width="6.140625" style="0" customWidth="1"/>
    <col min="5" max="5" width="23.57421875" style="0" bestFit="1" customWidth="1"/>
    <col min="6" max="6" width="8.28125" style="0" bestFit="1" customWidth="1"/>
    <col min="7" max="7" width="9.140625" style="10" bestFit="1" customWidth="1"/>
  </cols>
  <sheetData>
    <row r="1" spans="1:4" ht="15">
      <c r="A1" s="1" t="s">
        <v>0</v>
      </c>
      <c r="B1" s="6"/>
      <c r="C1" s="6"/>
      <c r="D1" s="1"/>
    </row>
    <row r="2" spans="1:4" ht="15">
      <c r="A2" s="1" t="s">
        <v>114</v>
      </c>
      <c r="B2" s="6"/>
      <c r="C2" s="6"/>
      <c r="D2" s="1"/>
    </row>
    <row r="3" spans="1:2" ht="14.25">
      <c r="A3" s="2" t="s">
        <v>2</v>
      </c>
      <c r="B3" s="28"/>
    </row>
    <row r="4" spans="1:5" ht="14.25">
      <c r="A4" s="4" t="s">
        <v>113</v>
      </c>
      <c r="E4" s="4" t="s">
        <v>91</v>
      </c>
    </row>
    <row r="5" spans="1:5" ht="14.25">
      <c r="A5" s="25" t="s">
        <v>112</v>
      </c>
      <c r="E5" s="25" t="s">
        <v>90</v>
      </c>
    </row>
    <row r="6" spans="1:7" ht="14.25">
      <c r="A6" s="26" t="s">
        <v>111</v>
      </c>
      <c r="B6" s="12">
        <v>387.15</v>
      </c>
      <c r="E6" s="24" t="s">
        <v>89</v>
      </c>
      <c r="F6" s="2"/>
      <c r="G6" s="12">
        <f>515.48+86.15</f>
        <v>601.63</v>
      </c>
    </row>
    <row r="7" spans="1:7" ht="14.25">
      <c r="A7" s="26" t="s">
        <v>110</v>
      </c>
      <c r="B7" s="12">
        <v>150</v>
      </c>
      <c r="E7" s="24" t="s">
        <v>88</v>
      </c>
      <c r="F7" s="2"/>
      <c r="G7" s="12">
        <v>3260.71</v>
      </c>
    </row>
    <row r="8" spans="1:7" ht="14.25">
      <c r="A8" s="26" t="s">
        <v>109</v>
      </c>
      <c r="B8" s="12">
        <v>22463.26</v>
      </c>
      <c r="E8" s="24" t="s">
        <v>87</v>
      </c>
      <c r="F8" s="2"/>
      <c r="G8" s="12">
        <v>6863.84</v>
      </c>
    </row>
    <row r="9" spans="1:7" ht="14.25">
      <c r="A9" s="26" t="s">
        <v>108</v>
      </c>
      <c r="B9" s="12">
        <v>1.11</v>
      </c>
      <c r="E9" s="24" t="s">
        <v>86</v>
      </c>
      <c r="F9" s="2"/>
      <c r="G9" s="15">
        <v>2337.05</v>
      </c>
    </row>
    <row r="10" spans="1:7" ht="14.25">
      <c r="A10" s="26" t="s">
        <v>107</v>
      </c>
      <c r="B10" s="12">
        <v>1644.12</v>
      </c>
      <c r="E10" s="25" t="s">
        <v>85</v>
      </c>
      <c r="F10" s="2"/>
      <c r="G10" s="18">
        <f>SUBTOTAL(9,G5:G9)</f>
        <v>13063.23</v>
      </c>
    </row>
    <row r="11" spans="1:7" ht="14.25">
      <c r="A11" s="26" t="s">
        <v>106</v>
      </c>
      <c r="B11" s="12">
        <v>20000</v>
      </c>
      <c r="E11" s="4" t="s">
        <v>84</v>
      </c>
      <c r="F11" s="2"/>
      <c r="G11" s="15">
        <f>SUBTOTAL(9,G5:G10)</f>
        <v>13063.23</v>
      </c>
    </row>
    <row r="12" spans="1:2" ht="14.25">
      <c r="A12" s="26" t="s">
        <v>105</v>
      </c>
      <c r="B12" s="15">
        <v>20000</v>
      </c>
    </row>
    <row r="13" spans="1:5" ht="14.25">
      <c r="A13" s="24" t="s">
        <v>104</v>
      </c>
      <c r="B13" s="8"/>
      <c r="C13" s="12">
        <f>(B6+B7+B8+B9+B10+B11+B12)</f>
        <v>64645.64</v>
      </c>
      <c r="E13" s="4" t="s">
        <v>83</v>
      </c>
    </row>
    <row r="14" spans="1:5" ht="14.25">
      <c r="A14" s="26" t="s">
        <v>103</v>
      </c>
      <c r="B14" s="15">
        <v>13598.24</v>
      </c>
      <c r="E14" s="25" t="s">
        <v>82</v>
      </c>
    </row>
    <row r="15" spans="1:7" ht="14.25">
      <c r="A15" s="24" t="s">
        <v>102</v>
      </c>
      <c r="B15" s="8"/>
      <c r="C15" s="12">
        <f>(B14)</f>
        <v>13598.24</v>
      </c>
      <c r="E15" s="24" t="s">
        <v>82</v>
      </c>
      <c r="F15" s="2"/>
      <c r="G15" s="12">
        <v>86081.04</v>
      </c>
    </row>
    <row r="16" spans="1:7" ht="14.25">
      <c r="A16" s="24" t="s">
        <v>101</v>
      </c>
      <c r="B16" s="8"/>
      <c r="C16" s="15">
        <v>15371.83</v>
      </c>
      <c r="E16" s="24" t="s">
        <v>81</v>
      </c>
      <c r="F16" s="2"/>
      <c r="G16" s="15">
        <v>-2319.48</v>
      </c>
    </row>
    <row r="17" spans="1:7" ht="14.25">
      <c r="A17" s="25" t="s">
        <v>100</v>
      </c>
      <c r="B17" s="8"/>
      <c r="C17" s="18">
        <f>SUBTOTAL(9,C5:C16)</f>
        <v>93615.71</v>
      </c>
      <c r="E17" s="25" t="s">
        <v>80</v>
      </c>
      <c r="F17" s="2"/>
      <c r="G17" s="18">
        <f>SUBTOTAL(9,G14:G16)</f>
        <v>83761.56</v>
      </c>
    </row>
    <row r="18" spans="1:7" ht="14.25">
      <c r="A18" s="27"/>
      <c r="E18" s="4" t="s">
        <v>79</v>
      </c>
      <c r="F18" s="2"/>
      <c r="G18" s="15">
        <f>SUBTOTAL(9,G14:G17)</f>
        <v>83761.56</v>
      </c>
    </row>
    <row r="19" ht="14.25">
      <c r="A19" s="25" t="s">
        <v>99</v>
      </c>
    </row>
    <row r="20" spans="1:3" ht="14.25">
      <c r="A20" s="24" t="s">
        <v>98</v>
      </c>
      <c r="B20" s="8"/>
      <c r="C20" s="12">
        <v>727.0900000000001</v>
      </c>
    </row>
    <row r="21" spans="1:3" ht="14.25">
      <c r="A21" s="24" t="s">
        <v>97</v>
      </c>
      <c r="B21" s="8"/>
      <c r="C21" s="12">
        <v>859.4200000000001</v>
      </c>
    </row>
    <row r="22" spans="1:2" ht="14.25">
      <c r="A22" s="26" t="s">
        <v>96</v>
      </c>
      <c r="B22" s="12">
        <v>1536.42</v>
      </c>
    </row>
    <row r="23" spans="1:2" ht="14.25">
      <c r="A23" s="26" t="s">
        <v>95</v>
      </c>
      <c r="B23" s="15">
        <v>86.15</v>
      </c>
    </row>
    <row r="24" spans="1:3" ht="14.25">
      <c r="A24" s="24" t="s">
        <v>94</v>
      </c>
      <c r="B24" s="8"/>
      <c r="C24" s="15">
        <f>(B22+B23)</f>
        <v>1622.5700000000002</v>
      </c>
    </row>
    <row r="25" spans="1:3" ht="14.25">
      <c r="A25" s="25" t="s">
        <v>93</v>
      </c>
      <c r="B25" s="8"/>
      <c r="C25" s="18">
        <f>SUBTOTAL(9,C18:C24)</f>
        <v>3209.0800000000004</v>
      </c>
    </row>
    <row r="26" spans="1:7" ht="15" thickBot="1">
      <c r="A26" s="4" t="s">
        <v>92</v>
      </c>
      <c r="B26" s="8"/>
      <c r="C26" s="20">
        <f>SUBTOTAL(9,C5:C25)</f>
        <v>96824.79000000001</v>
      </c>
      <c r="E26" s="4" t="s">
        <v>78</v>
      </c>
      <c r="F26" s="2"/>
      <c r="G26" s="20">
        <f>(G11+G18)</f>
        <v>96824.79</v>
      </c>
    </row>
    <row r="27" ht="15" thickTop="1"/>
    <row r="28" spans="1:3" ht="14.25">
      <c r="A28" s="5" t="s">
        <v>52</v>
      </c>
      <c r="B28" s="22"/>
      <c r="C28" s="22"/>
    </row>
    <row r="32" ht="14.25">
      <c r="D32" s="5"/>
    </row>
  </sheetData>
  <sheetProtection/>
  <printOptions/>
  <pageMargins left="0.7" right="0.7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7.8515625" style="0" customWidth="1"/>
    <col min="2" max="2" width="8.28125" style="10" bestFit="1" customWidth="1"/>
    <col min="3" max="3" width="9.57421875" style="10" bestFit="1" customWidth="1"/>
    <col min="4" max="4" width="2.00390625" style="10" customWidth="1"/>
    <col min="5" max="6" width="8.28125" style="10" bestFit="1" customWidth="1"/>
    <col min="7" max="7" width="2.00390625" style="10" customWidth="1"/>
    <col min="8" max="9" width="8.28125" style="10" bestFit="1" customWidth="1"/>
    <col min="10" max="10" width="17.7109375" style="0" customWidth="1"/>
  </cols>
  <sheetData>
    <row r="1" spans="1:10" ht="15">
      <c r="A1" s="1" t="s">
        <v>0</v>
      </c>
      <c r="B1" s="6"/>
      <c r="C1" s="6"/>
      <c r="D1" s="6"/>
      <c r="E1" s="6"/>
      <c r="F1" s="6"/>
      <c r="G1" s="6"/>
      <c r="H1" s="6"/>
      <c r="I1" s="6"/>
      <c r="J1" s="1"/>
    </row>
    <row r="2" spans="1:10" ht="15">
      <c r="A2" s="1" t="s">
        <v>1</v>
      </c>
      <c r="B2" s="6"/>
      <c r="C2" s="6"/>
      <c r="D2" s="6"/>
      <c r="E2" s="6"/>
      <c r="F2" s="6"/>
      <c r="G2" s="6"/>
      <c r="H2" s="6"/>
      <c r="I2" s="6"/>
      <c r="J2" s="1"/>
    </row>
    <row r="3" spans="1:10" ht="15">
      <c r="A3" s="1"/>
      <c r="B3" s="6"/>
      <c r="C3" s="6"/>
      <c r="D3" s="6"/>
      <c r="E3" s="6"/>
      <c r="F3" s="6"/>
      <c r="G3" s="6"/>
      <c r="H3" s="6"/>
      <c r="I3" s="6"/>
      <c r="J3" s="1"/>
    </row>
    <row r="4" spans="1:9" ht="14.25">
      <c r="A4" s="2" t="s">
        <v>2</v>
      </c>
      <c r="B4" s="7" t="s">
        <v>53</v>
      </c>
      <c r="C4" s="7"/>
      <c r="D4" s="8"/>
      <c r="E4" s="9" t="s">
        <v>54</v>
      </c>
      <c r="F4" s="9"/>
      <c r="G4" s="8"/>
      <c r="H4" s="7" t="s">
        <v>55</v>
      </c>
      <c r="I4" s="7"/>
    </row>
    <row r="5" spans="1:6" ht="14.25">
      <c r="A5" s="3" t="s">
        <v>3</v>
      </c>
      <c r="E5" s="11"/>
      <c r="F5" s="11"/>
    </row>
    <row r="6" spans="1:9" ht="14.25">
      <c r="A6" s="23" t="s">
        <v>4</v>
      </c>
      <c r="B6" s="8"/>
      <c r="C6" s="12">
        <v>1095</v>
      </c>
      <c r="D6" s="12"/>
      <c r="E6" s="13"/>
      <c r="F6" s="14">
        <v>1440</v>
      </c>
      <c r="G6" s="12"/>
      <c r="H6" s="8"/>
      <c r="I6" s="12">
        <v>840</v>
      </c>
    </row>
    <row r="7" spans="1:9" ht="14.25">
      <c r="A7" s="23" t="s">
        <v>5</v>
      </c>
      <c r="B7" s="8"/>
      <c r="C7" s="12">
        <v>672.15</v>
      </c>
      <c r="D7" s="12"/>
      <c r="E7" s="13"/>
      <c r="F7" s="14">
        <v>1120</v>
      </c>
      <c r="G7" s="12"/>
      <c r="H7" s="8"/>
      <c r="I7" s="12">
        <v>480</v>
      </c>
    </row>
    <row r="8" spans="1:8" ht="14.25">
      <c r="A8" s="24" t="s">
        <v>6</v>
      </c>
      <c r="B8" s="12">
        <v>13924.2</v>
      </c>
      <c r="C8" s="8"/>
      <c r="D8" s="8"/>
      <c r="E8" s="14">
        <v>0</v>
      </c>
      <c r="F8" s="11"/>
      <c r="G8" s="8"/>
      <c r="H8" s="12">
        <v>10500</v>
      </c>
    </row>
    <row r="9" spans="1:8" ht="14.25">
      <c r="A9" s="24" t="s">
        <v>7</v>
      </c>
      <c r="B9" s="15">
        <v>3150</v>
      </c>
      <c r="C9" s="8"/>
      <c r="D9" s="8"/>
      <c r="E9" s="16">
        <v>3300</v>
      </c>
      <c r="F9" s="11"/>
      <c r="G9" s="8"/>
      <c r="H9" s="15">
        <v>3000</v>
      </c>
    </row>
    <row r="10" spans="1:9" ht="14.25">
      <c r="A10" s="23" t="s">
        <v>8</v>
      </c>
      <c r="B10" s="8"/>
      <c r="C10" s="12">
        <f>(B8+B9)</f>
        <v>17074.2</v>
      </c>
      <c r="D10" s="12"/>
      <c r="E10" s="13"/>
      <c r="F10" s="14">
        <f>(E8+E9)</f>
        <v>3300</v>
      </c>
      <c r="G10" s="12"/>
      <c r="H10" s="8"/>
      <c r="I10" s="12">
        <f>(H8+H9)</f>
        <v>13500</v>
      </c>
    </row>
    <row r="11" spans="1:8" ht="14.25">
      <c r="A11" s="24" t="s">
        <v>9</v>
      </c>
      <c r="B11" s="12">
        <v>740.77</v>
      </c>
      <c r="C11" s="8"/>
      <c r="D11" s="8"/>
      <c r="E11" s="14">
        <v>1005</v>
      </c>
      <c r="F11" s="11"/>
      <c r="G11" s="8"/>
      <c r="H11" s="12">
        <v>834.59</v>
      </c>
    </row>
    <row r="12" spans="1:8" ht="14.25">
      <c r="A12" s="24" t="s">
        <v>10</v>
      </c>
      <c r="B12" s="12">
        <v>1569.5</v>
      </c>
      <c r="C12" s="8"/>
      <c r="D12" s="8"/>
      <c r="E12" s="14">
        <v>4365</v>
      </c>
      <c r="F12" s="11"/>
      <c r="G12" s="8"/>
      <c r="H12" s="12">
        <v>1992.27</v>
      </c>
    </row>
    <row r="13" spans="1:8" ht="14.25">
      <c r="A13" s="24" t="s">
        <v>11</v>
      </c>
      <c r="B13" s="12">
        <v>1739.85</v>
      </c>
      <c r="C13" s="8"/>
      <c r="D13" s="8"/>
      <c r="E13" s="14">
        <v>2970</v>
      </c>
      <c r="F13" s="11"/>
      <c r="G13" s="8"/>
      <c r="H13" s="12">
        <v>1961.67</v>
      </c>
    </row>
    <row r="14" spans="1:8" ht="14.25">
      <c r="A14" s="24" t="s">
        <v>12</v>
      </c>
      <c r="B14" s="12">
        <v>3363</v>
      </c>
      <c r="C14" s="8"/>
      <c r="D14" s="8"/>
      <c r="E14" s="14">
        <v>8160</v>
      </c>
      <c r="F14" s="11"/>
      <c r="G14" s="8"/>
      <c r="H14" s="12">
        <v>4165.8</v>
      </c>
    </row>
    <row r="15" spans="1:8" ht="14.25">
      <c r="A15" s="24" t="s">
        <v>13</v>
      </c>
      <c r="B15" s="15">
        <v>902.05</v>
      </c>
      <c r="C15" s="8"/>
      <c r="D15" s="8"/>
      <c r="E15" s="16">
        <v>0</v>
      </c>
      <c r="F15" s="11"/>
      <c r="G15" s="8"/>
      <c r="H15" s="15">
        <v>0</v>
      </c>
    </row>
    <row r="16" spans="1:9" ht="14.25">
      <c r="A16" s="23" t="s">
        <v>14</v>
      </c>
      <c r="B16" s="8"/>
      <c r="C16" s="12">
        <f>(B11+B12+B13+B14+B15)</f>
        <v>8315.17</v>
      </c>
      <c r="D16" s="12"/>
      <c r="E16" s="13"/>
      <c r="F16" s="14">
        <f>(E11+E12+E13+E14+E15)</f>
        <v>16500</v>
      </c>
      <c r="G16" s="12"/>
      <c r="H16" s="8"/>
      <c r="I16" s="12">
        <f>(H11+H12+H13+H14+H15)</f>
        <v>8954.330000000002</v>
      </c>
    </row>
    <row r="17" spans="1:9" ht="14.25">
      <c r="A17" s="23" t="s">
        <v>15</v>
      </c>
      <c r="B17" s="8"/>
      <c r="C17" s="12">
        <v>665</v>
      </c>
      <c r="D17" s="12"/>
      <c r="E17" s="13"/>
      <c r="F17" s="14">
        <v>500</v>
      </c>
      <c r="G17" s="12"/>
      <c r="H17" s="8"/>
      <c r="I17" s="12">
        <v>365</v>
      </c>
    </row>
    <row r="18" spans="1:9" ht="14.25">
      <c r="A18" s="23" t="s">
        <v>16</v>
      </c>
      <c r="B18" s="8"/>
      <c r="C18" s="12">
        <v>211</v>
      </c>
      <c r="D18" s="12"/>
      <c r="E18" s="13"/>
      <c r="F18" s="14">
        <v>300</v>
      </c>
      <c r="G18" s="12"/>
      <c r="H18" s="8"/>
      <c r="I18" s="12">
        <v>300</v>
      </c>
    </row>
    <row r="19" spans="1:8" ht="14.25">
      <c r="A19" s="24" t="s">
        <v>17</v>
      </c>
      <c r="B19" s="15">
        <v>17</v>
      </c>
      <c r="C19" s="8"/>
      <c r="D19" s="8"/>
      <c r="E19" s="16">
        <v>0</v>
      </c>
      <c r="F19" s="11"/>
      <c r="G19" s="8"/>
      <c r="H19" s="15">
        <v>0</v>
      </c>
    </row>
    <row r="20" spans="1:9" ht="14.25">
      <c r="A20" s="23" t="s">
        <v>18</v>
      </c>
      <c r="B20" s="8"/>
      <c r="C20" s="12">
        <f>(B19)</f>
        <v>17</v>
      </c>
      <c r="D20" s="12"/>
      <c r="E20" s="13"/>
      <c r="F20" s="14">
        <f>(E19)</f>
        <v>0</v>
      </c>
      <c r="G20" s="12"/>
      <c r="H20" s="8"/>
      <c r="I20" s="12">
        <f>(H19)</f>
        <v>0</v>
      </c>
    </row>
    <row r="21" spans="1:9" ht="14.25">
      <c r="A21" s="23" t="s">
        <v>19</v>
      </c>
      <c r="B21" s="8"/>
      <c r="C21" s="12">
        <v>3431.92</v>
      </c>
      <c r="D21" s="12"/>
      <c r="E21" s="13"/>
      <c r="F21" s="14">
        <v>3431.92</v>
      </c>
      <c r="G21" s="12"/>
      <c r="H21" s="8"/>
      <c r="I21" s="12">
        <v>3431.92</v>
      </c>
    </row>
    <row r="22" spans="1:9" ht="14.25">
      <c r="A22" s="23" t="s">
        <v>20</v>
      </c>
      <c r="B22" s="8"/>
      <c r="C22" s="15">
        <v>0</v>
      </c>
      <c r="D22" s="17"/>
      <c r="E22" s="13"/>
      <c r="F22" s="16">
        <v>482.5</v>
      </c>
      <c r="G22" s="17"/>
      <c r="H22" s="8"/>
      <c r="I22" s="15">
        <v>5</v>
      </c>
    </row>
    <row r="23" spans="1:9" ht="14.25">
      <c r="A23" s="3" t="s">
        <v>21</v>
      </c>
      <c r="B23" s="8"/>
      <c r="C23" s="15">
        <f>SUBTOTAL(9,C6:C22)</f>
        <v>31481.440000000002</v>
      </c>
      <c r="D23" s="17"/>
      <c r="E23" s="13"/>
      <c r="F23" s="16">
        <f>SUBTOTAL(9,F6:F22)</f>
        <v>27074.42</v>
      </c>
      <c r="G23" s="17"/>
      <c r="H23" s="8"/>
      <c r="I23" s="15">
        <f>SUBTOTAL(9,I6:I22)</f>
        <v>27876.25</v>
      </c>
    </row>
    <row r="24" spans="5:6" ht="14.25">
      <c r="E24" s="11"/>
      <c r="F24" s="11"/>
    </row>
    <row r="25" spans="1:6" ht="14.25">
      <c r="A25" s="3" t="s">
        <v>22</v>
      </c>
      <c r="E25" s="11"/>
      <c r="F25" s="11"/>
    </row>
    <row r="26" spans="1:8" ht="14.25">
      <c r="A26" s="24" t="s">
        <v>23</v>
      </c>
      <c r="B26" s="12">
        <v>9225.14</v>
      </c>
      <c r="C26" s="8"/>
      <c r="D26" s="8"/>
      <c r="E26" s="14">
        <v>11279.2</v>
      </c>
      <c r="F26" s="11"/>
      <c r="G26" s="8"/>
      <c r="H26" s="12">
        <v>9414.43</v>
      </c>
    </row>
    <row r="27" spans="1:8" ht="14.25">
      <c r="A27" s="24" t="s">
        <v>24</v>
      </c>
      <c r="B27" s="12">
        <v>240.01</v>
      </c>
      <c r="C27" s="8"/>
      <c r="D27" s="8"/>
      <c r="E27" s="14">
        <v>276.34</v>
      </c>
      <c r="F27" s="11"/>
      <c r="G27" s="8"/>
      <c r="H27" s="12">
        <v>230.65</v>
      </c>
    </row>
    <row r="28" spans="1:8" ht="14.25">
      <c r="A28" s="24" t="s">
        <v>25</v>
      </c>
      <c r="B28" s="12">
        <v>396.68</v>
      </c>
      <c r="C28" s="8"/>
      <c r="D28" s="8"/>
      <c r="E28" s="14">
        <v>558.31</v>
      </c>
      <c r="F28" s="11"/>
      <c r="G28" s="8"/>
      <c r="H28" s="12">
        <v>466.01</v>
      </c>
    </row>
    <row r="29" spans="1:8" ht="14.25">
      <c r="A29" s="24" t="s">
        <v>26</v>
      </c>
      <c r="B29" s="15">
        <v>70.38</v>
      </c>
      <c r="C29" s="8"/>
      <c r="D29" s="8"/>
      <c r="E29" s="16">
        <v>45</v>
      </c>
      <c r="F29" s="11"/>
      <c r="G29" s="8"/>
      <c r="H29" s="15">
        <v>45</v>
      </c>
    </row>
    <row r="30" spans="1:9" ht="14.25">
      <c r="A30" s="23" t="s">
        <v>27</v>
      </c>
      <c r="B30" s="8"/>
      <c r="C30" s="12">
        <f>(B26+B27+B28+B29)</f>
        <v>9932.21</v>
      </c>
      <c r="D30" s="12"/>
      <c r="E30" s="13"/>
      <c r="F30" s="14">
        <f>(E26+E27+E28+E29)</f>
        <v>12158.85</v>
      </c>
      <c r="G30" s="12"/>
      <c r="H30" s="8"/>
      <c r="I30" s="12">
        <f>(H26+H27+H28+H29)</f>
        <v>10156.09</v>
      </c>
    </row>
    <row r="31" spans="1:9" ht="14.25">
      <c r="A31" s="23" t="s">
        <v>28</v>
      </c>
      <c r="B31" s="8"/>
      <c r="C31" s="12">
        <v>0</v>
      </c>
      <c r="D31" s="12"/>
      <c r="E31" s="13"/>
      <c r="F31" s="14">
        <v>50</v>
      </c>
      <c r="G31" s="12"/>
      <c r="H31" s="8"/>
      <c r="I31" s="12">
        <v>0</v>
      </c>
    </row>
    <row r="32" spans="1:8" ht="14.25">
      <c r="A32" s="24" t="s">
        <v>29</v>
      </c>
      <c r="B32" s="12">
        <v>3213.18</v>
      </c>
      <c r="C32" s="8"/>
      <c r="D32" s="8"/>
      <c r="E32" s="14">
        <v>1200</v>
      </c>
      <c r="F32" s="11"/>
      <c r="G32" s="8"/>
      <c r="H32" s="12">
        <v>3213.18</v>
      </c>
    </row>
    <row r="33" spans="1:8" ht="14.25">
      <c r="A33" s="24" t="s">
        <v>30</v>
      </c>
      <c r="B33" s="12">
        <v>507.04</v>
      </c>
      <c r="C33" s="8"/>
      <c r="D33" s="8"/>
      <c r="E33" s="14">
        <v>600</v>
      </c>
      <c r="F33" s="11"/>
      <c r="G33" s="8"/>
      <c r="H33" s="12">
        <v>485</v>
      </c>
    </row>
    <row r="34" spans="1:8" ht="14.25">
      <c r="A34" s="24" t="s">
        <v>31</v>
      </c>
      <c r="B34" s="15">
        <v>861.58</v>
      </c>
      <c r="C34" s="8"/>
      <c r="D34" s="8"/>
      <c r="E34" s="16">
        <v>35</v>
      </c>
      <c r="F34" s="11"/>
      <c r="G34" s="8"/>
      <c r="H34" s="15">
        <v>350</v>
      </c>
    </row>
    <row r="35" spans="1:9" ht="14.25">
      <c r="A35" s="23" t="s">
        <v>32</v>
      </c>
      <c r="B35" s="8"/>
      <c r="C35" s="12">
        <f>(B32+B33+B34)</f>
        <v>4581.8</v>
      </c>
      <c r="D35" s="12"/>
      <c r="E35" s="13"/>
      <c r="F35" s="14">
        <f>(E32+E33+E34)</f>
        <v>1835</v>
      </c>
      <c r="G35" s="12"/>
      <c r="H35" s="8"/>
      <c r="I35" s="12">
        <f>(H32+H33+H34)</f>
        <v>4048.18</v>
      </c>
    </row>
    <row r="36" spans="1:8" ht="14.25">
      <c r="A36" s="24" t="s">
        <v>33</v>
      </c>
      <c r="B36" s="17">
        <v>258.55</v>
      </c>
      <c r="C36" s="8"/>
      <c r="D36" s="8"/>
      <c r="E36" s="19">
        <v>500</v>
      </c>
      <c r="F36" s="11"/>
      <c r="G36" s="8"/>
      <c r="H36" s="17">
        <v>400</v>
      </c>
    </row>
    <row r="37" spans="1:8" ht="14.25">
      <c r="A37" s="24" t="s">
        <v>56</v>
      </c>
      <c r="B37" s="15">
        <v>0</v>
      </c>
      <c r="C37" s="8"/>
      <c r="D37" s="8"/>
      <c r="E37" s="16">
        <v>0</v>
      </c>
      <c r="F37" s="11"/>
      <c r="G37" s="8"/>
      <c r="H37" s="15">
        <v>3600</v>
      </c>
    </row>
    <row r="38" spans="1:9" ht="14.25">
      <c r="A38" s="23" t="s">
        <v>34</v>
      </c>
      <c r="B38" s="8"/>
      <c r="C38" s="12">
        <f>SUM(B36:B37)</f>
        <v>258.55</v>
      </c>
      <c r="D38" s="12"/>
      <c r="E38" s="13"/>
      <c r="F38" s="14">
        <f>SUM(E36:E37)</f>
        <v>500</v>
      </c>
      <c r="G38" s="12"/>
      <c r="H38" s="8"/>
      <c r="I38" s="12">
        <f>SUM(H36:H37)</f>
        <v>4000</v>
      </c>
    </row>
    <row r="39" spans="1:8" ht="14.25">
      <c r="A39" s="24" t="s">
        <v>35</v>
      </c>
      <c r="B39" s="12">
        <v>36.3</v>
      </c>
      <c r="C39" s="8"/>
      <c r="D39" s="8"/>
      <c r="E39" s="14">
        <v>128</v>
      </c>
      <c r="F39" s="11"/>
      <c r="G39" s="8"/>
      <c r="H39" s="12">
        <v>36.3</v>
      </c>
    </row>
    <row r="40" spans="1:8" ht="14.25">
      <c r="A40" s="24" t="s">
        <v>36</v>
      </c>
      <c r="B40" s="15">
        <v>15.35</v>
      </c>
      <c r="C40" s="8"/>
      <c r="D40" s="8"/>
      <c r="E40" s="16">
        <v>0</v>
      </c>
      <c r="F40" s="11"/>
      <c r="G40" s="8"/>
      <c r="H40" s="15">
        <v>15.35</v>
      </c>
    </row>
    <row r="41" spans="1:9" ht="14.25">
      <c r="A41" s="23" t="s">
        <v>37</v>
      </c>
      <c r="B41" s="8"/>
      <c r="C41" s="12">
        <f>(B39+B40)</f>
        <v>51.65</v>
      </c>
      <c r="D41" s="12"/>
      <c r="E41" s="13"/>
      <c r="F41" s="14">
        <f>(E39+E40)</f>
        <v>128</v>
      </c>
      <c r="G41" s="12"/>
      <c r="H41" s="8"/>
      <c r="I41" s="12">
        <f>(H39+H40)</f>
        <v>51.65</v>
      </c>
    </row>
    <row r="42" spans="1:9" ht="14.25">
      <c r="A42" s="23" t="s">
        <v>38</v>
      </c>
      <c r="B42" s="8"/>
      <c r="C42" s="12">
        <v>161.25</v>
      </c>
      <c r="D42" s="12"/>
      <c r="E42" s="13"/>
      <c r="F42" s="14">
        <v>225</v>
      </c>
      <c r="G42" s="12"/>
      <c r="H42" s="8"/>
      <c r="I42" s="12">
        <v>225</v>
      </c>
    </row>
    <row r="43" spans="1:9" ht="14.25">
      <c r="A43" s="23" t="s">
        <v>39</v>
      </c>
      <c r="B43" s="8"/>
      <c r="C43" s="12">
        <v>488.61</v>
      </c>
      <c r="D43" s="12"/>
      <c r="E43" s="13"/>
      <c r="F43" s="14">
        <v>400</v>
      </c>
      <c r="G43" s="12"/>
      <c r="H43" s="8"/>
      <c r="I43" s="12">
        <v>0</v>
      </c>
    </row>
    <row r="44" spans="1:9" ht="14.25">
      <c r="A44" s="23" t="s">
        <v>40</v>
      </c>
      <c r="B44" s="8"/>
      <c r="C44" s="12">
        <v>165.44</v>
      </c>
      <c r="D44" s="12"/>
      <c r="E44" s="13"/>
      <c r="F44" s="14">
        <v>60</v>
      </c>
      <c r="G44" s="12"/>
      <c r="H44" s="8"/>
      <c r="I44" s="12">
        <v>80</v>
      </c>
    </row>
    <row r="45" spans="1:8" ht="14.25">
      <c r="A45" s="24" t="s">
        <v>41</v>
      </c>
      <c r="B45" s="12">
        <v>406.95</v>
      </c>
      <c r="C45" s="8"/>
      <c r="D45" s="8"/>
      <c r="E45" s="14">
        <v>100</v>
      </c>
      <c r="F45" s="11"/>
      <c r="G45" s="8"/>
      <c r="H45" s="12">
        <v>100</v>
      </c>
    </row>
    <row r="46" spans="1:8" ht="14.25">
      <c r="A46" s="24" t="s">
        <v>42</v>
      </c>
      <c r="B46" s="12">
        <v>10.24</v>
      </c>
      <c r="C46" s="8"/>
      <c r="D46" s="8"/>
      <c r="E46" s="14">
        <v>0</v>
      </c>
      <c r="F46" s="11"/>
      <c r="G46" s="8"/>
      <c r="H46" s="12">
        <v>0</v>
      </c>
    </row>
    <row r="47" spans="1:8" ht="14.25">
      <c r="A47" s="24" t="s">
        <v>43</v>
      </c>
      <c r="B47" s="12">
        <v>120.6</v>
      </c>
      <c r="C47" s="8"/>
      <c r="D47" s="8"/>
      <c r="E47" s="14">
        <v>167.86</v>
      </c>
      <c r="F47" s="11"/>
      <c r="G47" s="8"/>
      <c r="H47" s="12">
        <v>120.6</v>
      </c>
    </row>
    <row r="48" spans="1:8" ht="14.25">
      <c r="A48" s="24" t="s">
        <v>44</v>
      </c>
      <c r="B48" s="15">
        <v>0</v>
      </c>
      <c r="C48" s="8"/>
      <c r="D48" s="8"/>
      <c r="E48" s="16">
        <v>10</v>
      </c>
      <c r="F48" s="11"/>
      <c r="G48" s="8"/>
      <c r="H48" s="15"/>
    </row>
    <row r="49" spans="1:9" ht="14.25">
      <c r="A49" s="23" t="s">
        <v>45</v>
      </c>
      <c r="B49" s="8"/>
      <c r="C49" s="12">
        <f>(B45+B46+B47+B48)</f>
        <v>537.79</v>
      </c>
      <c r="D49" s="12"/>
      <c r="E49" s="13"/>
      <c r="F49" s="14">
        <f>(E45+E46+E47+E48)</f>
        <v>277.86</v>
      </c>
      <c r="G49" s="12"/>
      <c r="H49" s="8"/>
      <c r="I49" s="12">
        <f>(H45+H46+H47+H48)</f>
        <v>220.6</v>
      </c>
    </row>
    <row r="50" spans="1:8" ht="14.25">
      <c r="A50" s="24" t="s">
        <v>46</v>
      </c>
      <c r="B50" s="15">
        <v>257.4</v>
      </c>
      <c r="C50" s="8"/>
      <c r="D50" s="8"/>
      <c r="E50" s="16">
        <v>150</v>
      </c>
      <c r="F50" s="11"/>
      <c r="G50" s="8"/>
      <c r="H50" s="15">
        <v>240</v>
      </c>
    </row>
    <row r="51" spans="1:9" ht="14.25">
      <c r="A51" s="23" t="s">
        <v>47</v>
      </c>
      <c r="B51" s="8"/>
      <c r="C51" s="12">
        <f>(B50)</f>
        <v>257.4</v>
      </c>
      <c r="D51" s="12"/>
      <c r="E51" s="13"/>
      <c r="F51" s="14">
        <f>(E50)</f>
        <v>150</v>
      </c>
      <c r="G51" s="12"/>
      <c r="H51" s="8"/>
      <c r="I51" s="12">
        <f>(H50)</f>
        <v>240</v>
      </c>
    </row>
    <row r="52" spans="1:8" ht="14.25">
      <c r="A52" s="24" t="s">
        <v>48</v>
      </c>
      <c r="B52" s="15">
        <v>87.41</v>
      </c>
      <c r="C52" s="8"/>
      <c r="D52" s="8"/>
      <c r="E52" s="16">
        <v>60</v>
      </c>
      <c r="F52" s="11"/>
      <c r="G52" s="8"/>
      <c r="H52" s="15">
        <v>65</v>
      </c>
    </row>
    <row r="53" spans="1:9" ht="14.25">
      <c r="A53" s="23" t="s">
        <v>49</v>
      </c>
      <c r="B53" s="8"/>
      <c r="C53" s="15">
        <f>(B52)</f>
        <v>87.41</v>
      </c>
      <c r="D53" s="17"/>
      <c r="E53" s="13"/>
      <c r="F53" s="16">
        <f>(E52)</f>
        <v>60</v>
      </c>
      <c r="G53" s="17"/>
      <c r="H53" s="8"/>
      <c r="I53" s="15">
        <f>(H52)</f>
        <v>65</v>
      </c>
    </row>
    <row r="54" spans="1:9" ht="14.25">
      <c r="A54" s="3" t="s">
        <v>50</v>
      </c>
      <c r="B54" s="8"/>
      <c r="C54" s="15">
        <f>SUBTOTAL(9,C26:C53)</f>
        <v>16522.11</v>
      </c>
      <c r="D54" s="17"/>
      <c r="E54" s="13"/>
      <c r="F54" s="16">
        <f>SUBTOTAL(9,F26:F53)</f>
        <v>15844.710000000001</v>
      </c>
      <c r="G54" s="17"/>
      <c r="H54" s="8"/>
      <c r="I54" s="15">
        <f>SUBTOTAL(9,I26:I53)</f>
        <v>19086.52</v>
      </c>
    </row>
    <row r="55" spans="5:6" ht="14.25">
      <c r="E55" s="11"/>
      <c r="F55" s="11"/>
    </row>
    <row r="56" spans="1:9" ht="15" thickBot="1">
      <c r="A56" s="3" t="s">
        <v>51</v>
      </c>
      <c r="B56" s="8"/>
      <c r="C56" s="20">
        <f>(C23-C54)</f>
        <v>14959.330000000002</v>
      </c>
      <c r="D56" s="17"/>
      <c r="E56" s="13"/>
      <c r="F56" s="21">
        <f>(F23-F54)</f>
        <v>11229.709999999997</v>
      </c>
      <c r="G56" s="17"/>
      <c r="H56" s="8"/>
      <c r="I56" s="20">
        <f>(I23-I54)</f>
        <v>8789.73</v>
      </c>
    </row>
    <row r="57" ht="15" thickTop="1"/>
    <row r="58" spans="1:10" ht="14.25">
      <c r="A58" s="5" t="s">
        <v>52</v>
      </c>
      <c r="B58" s="22"/>
      <c r="C58" s="22"/>
      <c r="D58" s="22"/>
      <c r="E58" s="22"/>
      <c r="F58" s="22"/>
      <c r="G58" s="22"/>
      <c r="H58" s="22"/>
      <c r="I58" s="22"/>
      <c r="J58" s="5"/>
    </row>
  </sheetData>
  <sheetProtection/>
  <mergeCells count="3">
    <mergeCell ref="B4:C4"/>
    <mergeCell ref="E4:F4"/>
    <mergeCell ref="H4:I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0" sqref="C20"/>
    </sheetView>
  </sheetViews>
  <sheetFormatPr defaultColWidth="9.140625" defaultRowHeight="15"/>
  <cols>
    <col min="1" max="1" width="24.7109375" style="0" bestFit="1" customWidth="1"/>
    <col min="2" max="2" width="8.421875" style="10" bestFit="1" customWidth="1"/>
    <col min="3" max="3" width="9.7109375" style="10" bestFit="1" customWidth="1"/>
    <col min="4" max="4" width="2.00390625" style="10" customWidth="1"/>
    <col min="5" max="5" width="8.421875" style="10" bestFit="1" customWidth="1"/>
    <col min="6" max="6" width="8.7109375" style="10" bestFit="1" customWidth="1"/>
    <col min="7" max="7" width="17.7109375" style="0" customWidth="1"/>
  </cols>
  <sheetData>
    <row r="1" spans="1:7" ht="15">
      <c r="A1" s="1" t="s">
        <v>0</v>
      </c>
      <c r="B1" s="6"/>
      <c r="C1" s="6"/>
      <c r="D1" s="6"/>
      <c r="E1" s="6"/>
      <c r="F1" s="6"/>
      <c r="G1" s="1"/>
    </row>
    <row r="2" spans="1:7" ht="15">
      <c r="A2" s="1" t="s">
        <v>1</v>
      </c>
      <c r="B2" s="6"/>
      <c r="C2" s="6"/>
      <c r="D2" s="6"/>
      <c r="E2" s="6"/>
      <c r="F2" s="6"/>
      <c r="G2" s="1"/>
    </row>
    <row r="3" spans="1:7" ht="15">
      <c r="A3" s="1"/>
      <c r="B3" s="6"/>
      <c r="C3" s="6"/>
      <c r="D3" s="6"/>
      <c r="E3" s="6"/>
      <c r="F3" s="6"/>
      <c r="G3" s="1"/>
    </row>
    <row r="4" spans="1:6" ht="14.25">
      <c r="A4" s="2" t="s">
        <v>2</v>
      </c>
      <c r="B4" s="7" t="s">
        <v>76</v>
      </c>
      <c r="C4" s="7"/>
      <c r="D4" s="8"/>
      <c r="E4" s="7" t="s">
        <v>77</v>
      </c>
      <c r="F4" s="7"/>
    </row>
    <row r="5" ht="14.25">
      <c r="A5" s="4" t="s">
        <v>3</v>
      </c>
    </row>
    <row r="6" spans="1:6" ht="14.25">
      <c r="A6" s="23" t="s">
        <v>4</v>
      </c>
      <c r="B6" s="8"/>
      <c r="C6" s="12">
        <v>7533</v>
      </c>
      <c r="D6" s="12"/>
      <c r="E6" s="8"/>
      <c r="F6" s="12">
        <v>11280</v>
      </c>
    </row>
    <row r="7" spans="1:6" ht="14.25">
      <c r="A7" s="23" t="s">
        <v>5</v>
      </c>
      <c r="B7" s="8"/>
      <c r="C7" s="12">
        <v>5254.28</v>
      </c>
      <c r="D7" s="12"/>
      <c r="E7" s="8"/>
      <c r="F7" s="12">
        <v>5360</v>
      </c>
    </row>
    <row r="8" spans="1:6" ht="14.25">
      <c r="A8" s="23" t="s">
        <v>75</v>
      </c>
      <c r="B8" s="8"/>
      <c r="C8" s="12">
        <v>1206.18</v>
      </c>
      <c r="D8" s="12"/>
      <c r="E8" s="8"/>
      <c r="F8" s="12">
        <v>0</v>
      </c>
    </row>
    <row r="9" spans="1:5" ht="14.25">
      <c r="A9" s="24" t="s">
        <v>6</v>
      </c>
      <c r="B9" s="12">
        <v>23924.2</v>
      </c>
      <c r="C9" s="8"/>
      <c r="D9" s="8"/>
      <c r="E9" s="12">
        <v>17000</v>
      </c>
    </row>
    <row r="10" spans="1:5" ht="14.25">
      <c r="A10" s="24" t="s">
        <v>74</v>
      </c>
      <c r="B10" s="12">
        <v>10222</v>
      </c>
      <c r="C10" s="8"/>
      <c r="D10" s="8"/>
      <c r="E10" s="12">
        <v>10000</v>
      </c>
    </row>
    <row r="11" spans="1:5" ht="14.25">
      <c r="A11" s="24" t="s">
        <v>7</v>
      </c>
      <c r="B11" s="15">
        <v>6766.26</v>
      </c>
      <c r="C11" s="8"/>
      <c r="D11" s="8"/>
      <c r="E11" s="15">
        <v>7800</v>
      </c>
    </row>
    <row r="12" spans="1:6" ht="14.25">
      <c r="A12" s="23" t="s">
        <v>8</v>
      </c>
      <c r="B12" s="8"/>
      <c r="C12" s="12">
        <f>(B9+B10+B11)</f>
        <v>40912.46</v>
      </c>
      <c r="D12" s="12"/>
      <c r="E12" s="8"/>
      <c r="F12" s="12">
        <f>(E9+E10+E11)</f>
        <v>34800</v>
      </c>
    </row>
    <row r="13" spans="1:5" ht="14.25">
      <c r="A13" s="24" t="s">
        <v>9</v>
      </c>
      <c r="B13" s="12">
        <v>4304.02</v>
      </c>
      <c r="C13" s="8"/>
      <c r="D13" s="8"/>
      <c r="E13" s="12">
        <v>6375</v>
      </c>
    </row>
    <row r="14" spans="1:5" ht="14.25">
      <c r="A14" s="24" t="s">
        <v>10</v>
      </c>
      <c r="B14" s="12">
        <v>13220.94</v>
      </c>
      <c r="C14" s="8"/>
      <c r="D14" s="8"/>
      <c r="E14" s="12">
        <v>25520</v>
      </c>
    </row>
    <row r="15" spans="1:5" ht="14.25">
      <c r="A15" s="24" t="s">
        <v>11</v>
      </c>
      <c r="B15" s="12">
        <v>12312.74</v>
      </c>
      <c r="C15" s="8"/>
      <c r="D15" s="8"/>
      <c r="E15" s="12">
        <v>16250</v>
      </c>
    </row>
    <row r="16" spans="1:5" ht="14.25">
      <c r="A16" s="24" t="s">
        <v>12</v>
      </c>
      <c r="B16" s="12">
        <v>32155.5</v>
      </c>
      <c r="C16" s="8"/>
      <c r="D16" s="8"/>
      <c r="E16" s="12">
        <v>48355</v>
      </c>
    </row>
    <row r="17" spans="1:5" ht="14.25">
      <c r="A17" s="24" t="s">
        <v>13</v>
      </c>
      <c r="B17" s="15">
        <v>5942.11</v>
      </c>
      <c r="C17" s="8"/>
      <c r="D17" s="8"/>
      <c r="E17" s="15">
        <v>0</v>
      </c>
    </row>
    <row r="18" spans="1:6" ht="14.25">
      <c r="A18" s="23" t="s">
        <v>14</v>
      </c>
      <c r="B18" s="8"/>
      <c r="C18" s="12">
        <f>(B13+B14+B15+B16+B17)</f>
        <v>67935.31</v>
      </c>
      <c r="D18" s="12"/>
      <c r="E18" s="8"/>
      <c r="F18" s="12">
        <f>(E13+E14+E15+E16+E17)</f>
        <v>96500</v>
      </c>
    </row>
    <row r="19" spans="1:6" ht="14.25">
      <c r="A19" s="23" t="s">
        <v>15</v>
      </c>
      <c r="B19" s="8"/>
      <c r="C19" s="12">
        <v>3073.75</v>
      </c>
      <c r="D19" s="12"/>
      <c r="E19" s="8"/>
      <c r="F19" s="12">
        <v>2400</v>
      </c>
    </row>
    <row r="20" spans="1:6" ht="14.25">
      <c r="A20" s="23" t="s">
        <v>16</v>
      </c>
      <c r="B20" s="8"/>
      <c r="C20" s="12">
        <v>3166</v>
      </c>
      <c r="D20" s="12"/>
      <c r="E20" s="8"/>
      <c r="F20" s="12">
        <v>2250</v>
      </c>
    </row>
    <row r="21" spans="1:6" ht="14.25">
      <c r="A21" s="23" t="s">
        <v>73</v>
      </c>
      <c r="B21" s="8"/>
      <c r="C21" s="12">
        <v>1527.33</v>
      </c>
      <c r="D21" s="12"/>
      <c r="E21" s="8"/>
      <c r="F21" s="12">
        <v>0</v>
      </c>
    </row>
    <row r="22" spans="1:6" ht="14.25">
      <c r="A22" s="23" t="s">
        <v>72</v>
      </c>
      <c r="B22" s="8"/>
      <c r="C22" s="12">
        <v>420</v>
      </c>
      <c r="D22" s="12"/>
      <c r="E22" s="8"/>
      <c r="F22" s="12">
        <v>600</v>
      </c>
    </row>
    <row r="23" spans="1:5" ht="14.25">
      <c r="A23" s="24" t="s">
        <v>71</v>
      </c>
      <c r="B23" s="12">
        <v>2097</v>
      </c>
      <c r="C23" s="8"/>
      <c r="D23" s="8"/>
      <c r="E23" s="12">
        <v>2900</v>
      </c>
    </row>
    <row r="24" spans="1:5" ht="14.25">
      <c r="A24" s="24" t="s">
        <v>17</v>
      </c>
      <c r="B24" s="12">
        <v>1311.25</v>
      </c>
      <c r="C24" s="8"/>
      <c r="D24" s="8"/>
      <c r="E24" s="12">
        <v>3225</v>
      </c>
    </row>
    <row r="25" spans="1:5" ht="14.25">
      <c r="A25" s="24" t="s">
        <v>70</v>
      </c>
      <c r="B25" s="15">
        <v>612.35</v>
      </c>
      <c r="C25" s="8"/>
      <c r="D25" s="8"/>
      <c r="E25" s="15">
        <v>1550</v>
      </c>
    </row>
    <row r="26" spans="1:6" ht="14.25">
      <c r="A26" s="23" t="s">
        <v>18</v>
      </c>
      <c r="B26" s="8"/>
      <c r="C26" s="12">
        <f>(B23+B24+B25)</f>
        <v>4020.6</v>
      </c>
      <c r="D26" s="12"/>
      <c r="E26" s="8"/>
      <c r="F26" s="12">
        <f>(E23+E24+E25)</f>
        <v>7675</v>
      </c>
    </row>
    <row r="27" spans="1:6" ht="14.25">
      <c r="A27" s="23" t="s">
        <v>19</v>
      </c>
      <c r="B27" s="8"/>
      <c r="C27" s="12">
        <v>43257.28</v>
      </c>
      <c r="D27" s="12"/>
      <c r="E27" s="8"/>
      <c r="F27" s="12">
        <v>43183.04</v>
      </c>
    </row>
    <row r="28" spans="1:6" ht="14.25">
      <c r="A28" s="23" t="s">
        <v>20</v>
      </c>
      <c r="B28" s="8"/>
      <c r="C28" s="15">
        <v>849.95</v>
      </c>
      <c r="D28" s="17"/>
      <c r="E28" s="8"/>
      <c r="F28" s="15">
        <v>1037.5</v>
      </c>
    </row>
    <row r="29" spans="1:6" ht="14.25">
      <c r="A29" s="4" t="s">
        <v>21</v>
      </c>
      <c r="B29" s="8"/>
      <c r="C29" s="15">
        <f>SUBTOTAL(9,C6:C28)</f>
        <v>179156.14</v>
      </c>
      <c r="D29" s="17"/>
      <c r="E29" s="8"/>
      <c r="F29" s="15">
        <f>SUBTOTAL(9,F6:F28)</f>
        <v>205085.54</v>
      </c>
    </row>
    <row r="31" ht="14.25">
      <c r="A31" s="4" t="s">
        <v>22</v>
      </c>
    </row>
    <row r="32" spans="1:5" ht="14.25">
      <c r="A32" s="24" t="s">
        <v>23</v>
      </c>
      <c r="B32" s="12">
        <v>73571.07</v>
      </c>
      <c r="C32" s="8"/>
      <c r="D32" s="8"/>
      <c r="E32" s="12">
        <v>90171.2</v>
      </c>
    </row>
    <row r="33" spans="1:5" ht="14.25">
      <c r="A33" s="24" t="s">
        <v>24</v>
      </c>
      <c r="B33" s="12">
        <v>1730.94</v>
      </c>
      <c r="C33" s="8"/>
      <c r="D33" s="8"/>
      <c r="E33" s="12">
        <v>2209.2</v>
      </c>
    </row>
    <row r="34" spans="1:5" ht="14.25">
      <c r="A34" s="24" t="s">
        <v>25</v>
      </c>
      <c r="B34" s="12">
        <v>2997.05</v>
      </c>
      <c r="C34" s="8"/>
      <c r="D34" s="8"/>
      <c r="E34" s="12">
        <v>4463.47</v>
      </c>
    </row>
    <row r="35" spans="1:5" ht="14.25">
      <c r="A35" s="24" t="s">
        <v>26</v>
      </c>
      <c r="B35" s="15">
        <v>653.77</v>
      </c>
      <c r="C35" s="8"/>
      <c r="D35" s="8"/>
      <c r="E35" s="15">
        <v>580</v>
      </c>
    </row>
    <row r="36" spans="1:6" ht="14.25">
      <c r="A36" s="23" t="s">
        <v>27</v>
      </c>
      <c r="B36" s="8"/>
      <c r="C36" s="12">
        <f>(B32+B33+B34+B35)</f>
        <v>78952.83000000002</v>
      </c>
      <c r="D36" s="12"/>
      <c r="E36" s="8"/>
      <c r="F36" s="12">
        <f>(E32+E33+E34+E35)</f>
        <v>97423.87</v>
      </c>
    </row>
    <row r="37" spans="1:6" ht="14.25">
      <c r="A37" s="23" t="s">
        <v>28</v>
      </c>
      <c r="B37" s="8"/>
      <c r="C37" s="12">
        <v>1521.48</v>
      </c>
      <c r="D37" s="12"/>
      <c r="E37" s="8"/>
      <c r="F37" s="12">
        <v>600</v>
      </c>
    </row>
    <row r="38" spans="1:5" ht="14.25">
      <c r="A38" s="24" t="s">
        <v>29</v>
      </c>
      <c r="B38" s="12">
        <v>28492.36</v>
      </c>
      <c r="C38" s="8"/>
      <c r="D38" s="8"/>
      <c r="E38" s="12">
        <v>14400</v>
      </c>
    </row>
    <row r="39" spans="1:5" ht="14.25">
      <c r="A39" s="24" t="s">
        <v>30</v>
      </c>
      <c r="B39" s="12">
        <v>4528.68</v>
      </c>
      <c r="C39" s="8"/>
      <c r="D39" s="8"/>
      <c r="E39" s="12">
        <v>6300</v>
      </c>
    </row>
    <row r="40" spans="1:5" ht="14.25">
      <c r="A40" s="24" t="s">
        <v>31</v>
      </c>
      <c r="B40" s="15">
        <v>10260.25</v>
      </c>
      <c r="C40" s="8"/>
      <c r="D40" s="8"/>
      <c r="E40" s="15">
        <v>420</v>
      </c>
    </row>
    <row r="41" spans="1:6" ht="14.25">
      <c r="A41" s="23" t="s">
        <v>32</v>
      </c>
      <c r="B41" s="8"/>
      <c r="C41" s="12">
        <f>(B38+B39+B40)</f>
        <v>43281.29</v>
      </c>
      <c r="D41" s="12"/>
      <c r="E41" s="8"/>
      <c r="F41" s="12">
        <f>(E38+E39+E40)</f>
        <v>21120</v>
      </c>
    </row>
    <row r="42" spans="1:5" ht="14.25">
      <c r="A42" s="24" t="s">
        <v>33</v>
      </c>
      <c r="B42" s="12">
        <v>8717.01</v>
      </c>
      <c r="C42" s="8"/>
      <c r="D42" s="8"/>
      <c r="E42" s="12">
        <v>10900</v>
      </c>
    </row>
    <row r="43" spans="1:5" ht="14.25">
      <c r="A43" s="24" t="s">
        <v>56</v>
      </c>
      <c r="B43" s="15">
        <v>15837.86</v>
      </c>
      <c r="C43" s="8"/>
      <c r="D43" s="8"/>
      <c r="E43" s="15">
        <v>31360</v>
      </c>
    </row>
    <row r="44" spans="1:6" ht="14.25">
      <c r="A44" s="23" t="s">
        <v>34</v>
      </c>
      <c r="B44" s="8"/>
      <c r="C44" s="12">
        <f>(B42+B43)</f>
        <v>24554.870000000003</v>
      </c>
      <c r="D44" s="12"/>
      <c r="E44" s="8"/>
      <c r="F44" s="12">
        <f>(E42+E43)</f>
        <v>42260</v>
      </c>
    </row>
    <row r="45" spans="1:5" ht="14.25">
      <c r="A45" s="24" t="s">
        <v>35</v>
      </c>
      <c r="B45" s="12">
        <v>325.8</v>
      </c>
      <c r="C45" s="8"/>
      <c r="D45" s="8"/>
      <c r="E45" s="12">
        <v>436</v>
      </c>
    </row>
    <row r="46" spans="1:5" ht="14.25">
      <c r="A46" s="24" t="s">
        <v>36</v>
      </c>
      <c r="B46" s="15">
        <v>61.4</v>
      </c>
      <c r="C46" s="8"/>
      <c r="D46" s="8"/>
      <c r="E46" s="15">
        <v>0</v>
      </c>
    </row>
    <row r="47" spans="1:6" ht="14.25">
      <c r="A47" s="23" t="s">
        <v>37</v>
      </c>
      <c r="B47" s="8"/>
      <c r="C47" s="12">
        <f>(B45+B46)</f>
        <v>387.2</v>
      </c>
      <c r="D47" s="12"/>
      <c r="E47" s="8"/>
      <c r="F47" s="12">
        <f>(E45+E46)</f>
        <v>436</v>
      </c>
    </row>
    <row r="48" spans="1:6" ht="14.25">
      <c r="A48" s="23" t="s">
        <v>69</v>
      </c>
      <c r="B48" s="8"/>
      <c r="C48" s="12">
        <v>4475</v>
      </c>
      <c r="D48" s="12"/>
      <c r="E48" s="8"/>
      <c r="F48" s="12">
        <v>4475</v>
      </c>
    </row>
    <row r="49" spans="1:6" ht="14.25">
      <c r="A49" s="23" t="s">
        <v>38</v>
      </c>
      <c r="B49" s="8"/>
      <c r="C49" s="12">
        <v>1485.03</v>
      </c>
      <c r="D49" s="12"/>
      <c r="E49" s="8"/>
      <c r="F49" s="12">
        <v>1687.5</v>
      </c>
    </row>
    <row r="50" spans="1:6" ht="14.25">
      <c r="A50" s="23" t="s">
        <v>68</v>
      </c>
      <c r="B50" s="8"/>
      <c r="C50" s="12">
        <v>1183.75</v>
      </c>
      <c r="D50" s="12"/>
      <c r="E50" s="8"/>
      <c r="F50" s="12">
        <v>480</v>
      </c>
    </row>
    <row r="51" spans="1:6" ht="14.25">
      <c r="A51" s="23" t="s">
        <v>39</v>
      </c>
      <c r="B51" s="8"/>
      <c r="C51" s="12">
        <v>1469.27</v>
      </c>
      <c r="D51" s="12"/>
      <c r="E51" s="8"/>
      <c r="F51" s="12">
        <v>2600</v>
      </c>
    </row>
    <row r="52" spans="1:5" ht="14.25">
      <c r="A52" s="24" t="s">
        <v>67</v>
      </c>
      <c r="B52" s="12">
        <v>1704.84</v>
      </c>
      <c r="C52" s="8"/>
      <c r="D52" s="8"/>
      <c r="E52" s="12">
        <v>2700</v>
      </c>
    </row>
    <row r="53" spans="1:5" ht="14.25">
      <c r="A53" s="24" t="s">
        <v>66</v>
      </c>
      <c r="B53" s="12">
        <v>267.75</v>
      </c>
      <c r="C53" s="8"/>
      <c r="D53" s="8"/>
      <c r="E53" s="12">
        <v>420</v>
      </c>
    </row>
    <row r="54" spans="1:5" ht="14.25">
      <c r="A54" s="24" t="s">
        <v>65</v>
      </c>
      <c r="B54" s="12">
        <v>366.75</v>
      </c>
      <c r="C54" s="8"/>
      <c r="D54" s="8"/>
      <c r="E54" s="12">
        <v>750</v>
      </c>
    </row>
    <row r="55" spans="1:5" ht="14.25">
      <c r="A55" s="24" t="s">
        <v>64</v>
      </c>
      <c r="B55" s="15">
        <v>312.57</v>
      </c>
      <c r="C55" s="8"/>
      <c r="D55" s="8"/>
      <c r="E55" s="15">
        <v>650</v>
      </c>
    </row>
    <row r="56" spans="1:6" ht="14.25">
      <c r="A56" s="23" t="s">
        <v>63</v>
      </c>
      <c r="B56" s="8"/>
      <c r="C56" s="12">
        <f>(B52+B53+B54+B55)</f>
        <v>2651.9100000000003</v>
      </c>
      <c r="D56" s="12"/>
      <c r="E56" s="8"/>
      <c r="F56" s="12">
        <f>(E52+E53+E54+E55)</f>
        <v>4520</v>
      </c>
    </row>
    <row r="57" spans="1:6" ht="14.25">
      <c r="A57" s="23" t="s">
        <v>62</v>
      </c>
      <c r="B57" s="8"/>
      <c r="C57" s="12">
        <v>5020.24</v>
      </c>
      <c r="D57" s="12"/>
      <c r="E57" s="8"/>
      <c r="F57" s="12">
        <v>5000</v>
      </c>
    </row>
    <row r="58" spans="1:6" ht="14.25">
      <c r="A58" s="23" t="s">
        <v>40</v>
      </c>
      <c r="B58" s="8"/>
      <c r="C58" s="12">
        <v>1674.44</v>
      </c>
      <c r="D58" s="12"/>
      <c r="E58" s="8"/>
      <c r="F58" s="12">
        <v>1350</v>
      </c>
    </row>
    <row r="59" spans="1:6" ht="14.25">
      <c r="A59" s="23" t="s">
        <v>61</v>
      </c>
      <c r="B59" s="8"/>
      <c r="C59" s="12">
        <v>384.5</v>
      </c>
      <c r="D59" s="12"/>
      <c r="E59" s="8"/>
      <c r="F59" s="12">
        <v>450</v>
      </c>
    </row>
    <row r="60" spans="1:5" ht="14.25">
      <c r="A60" s="24" t="s">
        <v>41</v>
      </c>
      <c r="B60" s="12">
        <v>1893.22</v>
      </c>
      <c r="C60" s="8"/>
      <c r="D60" s="8"/>
      <c r="E60" s="12">
        <v>2000</v>
      </c>
    </row>
    <row r="61" spans="1:5" ht="14.25">
      <c r="A61" s="24" t="s">
        <v>60</v>
      </c>
      <c r="B61" s="12">
        <v>11.55</v>
      </c>
      <c r="C61" s="8"/>
      <c r="D61" s="8"/>
      <c r="E61" s="12">
        <v>0</v>
      </c>
    </row>
    <row r="62" spans="1:5" ht="14.25">
      <c r="A62" s="24" t="s">
        <v>42</v>
      </c>
      <c r="B62" s="12">
        <v>230.63</v>
      </c>
      <c r="C62" s="8"/>
      <c r="D62" s="8"/>
      <c r="E62" s="12">
        <v>250</v>
      </c>
    </row>
    <row r="63" spans="1:5" ht="14.25">
      <c r="A63" s="24" t="s">
        <v>43</v>
      </c>
      <c r="B63" s="12">
        <v>1233.19</v>
      </c>
      <c r="C63" s="8"/>
      <c r="D63" s="8"/>
      <c r="E63" s="12">
        <v>1384.91</v>
      </c>
    </row>
    <row r="64" spans="1:5" ht="14.25">
      <c r="A64" s="24" t="s">
        <v>44</v>
      </c>
      <c r="B64" s="15">
        <v>532.98</v>
      </c>
      <c r="C64" s="8"/>
      <c r="D64" s="8"/>
      <c r="E64" s="15">
        <v>330</v>
      </c>
    </row>
    <row r="65" spans="1:6" ht="14.25">
      <c r="A65" s="23" t="s">
        <v>45</v>
      </c>
      <c r="B65" s="8"/>
      <c r="C65" s="12">
        <f>(B60+B61+B62+B63+B64)</f>
        <v>3901.57</v>
      </c>
      <c r="D65" s="12"/>
      <c r="E65" s="8"/>
      <c r="F65" s="12">
        <f>(E60+E61+E62+E63+E64)</f>
        <v>3964.91</v>
      </c>
    </row>
    <row r="66" spans="1:5" ht="14.25">
      <c r="A66" s="24" t="s">
        <v>59</v>
      </c>
      <c r="B66" s="12">
        <v>75</v>
      </c>
      <c r="C66" s="8"/>
      <c r="D66" s="8"/>
      <c r="E66" s="12">
        <v>250</v>
      </c>
    </row>
    <row r="67" spans="1:5" ht="14.25">
      <c r="A67" s="24" t="s">
        <v>46</v>
      </c>
      <c r="B67" s="15">
        <v>3723.31</v>
      </c>
      <c r="C67" s="8"/>
      <c r="D67" s="8"/>
      <c r="E67" s="15">
        <v>2050</v>
      </c>
    </row>
    <row r="68" spans="1:6" ht="14.25">
      <c r="A68" s="23" t="s">
        <v>47</v>
      </c>
      <c r="B68" s="8"/>
      <c r="C68" s="12">
        <f>(B66+B67)</f>
        <v>3798.31</v>
      </c>
      <c r="D68" s="12"/>
      <c r="E68" s="8"/>
      <c r="F68" s="12">
        <f>(E66+E67)</f>
        <v>2300</v>
      </c>
    </row>
    <row r="69" spans="1:6" ht="14.25">
      <c r="A69" s="23" t="s">
        <v>58</v>
      </c>
      <c r="B69" s="8"/>
      <c r="C69" s="12">
        <v>2084.24</v>
      </c>
      <c r="D69" s="12"/>
      <c r="E69" s="8"/>
      <c r="F69" s="12">
        <v>2000</v>
      </c>
    </row>
    <row r="70" spans="1:5" ht="14.25">
      <c r="A70" s="24" t="s">
        <v>48</v>
      </c>
      <c r="B70" s="12">
        <v>651.87</v>
      </c>
      <c r="C70" s="8"/>
      <c r="D70" s="8"/>
      <c r="E70" s="12">
        <v>525</v>
      </c>
    </row>
    <row r="71" spans="1:5" ht="14.25">
      <c r="A71" s="24" t="s">
        <v>57</v>
      </c>
      <c r="B71" s="15">
        <v>3997.82</v>
      </c>
      <c r="C71" s="8"/>
      <c r="D71" s="8"/>
      <c r="E71" s="15">
        <v>3320</v>
      </c>
    </row>
    <row r="72" spans="1:6" ht="14.25">
      <c r="A72" s="23" t="s">
        <v>49</v>
      </c>
      <c r="B72" s="8"/>
      <c r="C72" s="15">
        <f>(B70+B71)</f>
        <v>4649.6900000000005</v>
      </c>
      <c r="D72" s="17"/>
      <c r="E72" s="8"/>
      <c r="F72" s="15">
        <f>(E70+E71)</f>
        <v>3845</v>
      </c>
    </row>
    <row r="73" spans="1:6" ht="14.25">
      <c r="A73" s="4" t="s">
        <v>50</v>
      </c>
      <c r="B73" s="8"/>
      <c r="C73" s="15">
        <f>SUBTOTAL(9,C32:C72)</f>
        <v>181475.62</v>
      </c>
      <c r="D73" s="17"/>
      <c r="E73" s="8"/>
      <c r="F73" s="15">
        <f>SUBTOTAL(9,F32:F72)</f>
        <v>194512.28</v>
      </c>
    </row>
    <row r="75" spans="1:6" ht="15" thickBot="1">
      <c r="A75" s="4" t="s">
        <v>51</v>
      </c>
      <c r="B75" s="8"/>
      <c r="C75" s="20">
        <f>(C29-C73)</f>
        <v>-2319.4799999999814</v>
      </c>
      <c r="D75" s="17"/>
      <c r="E75" s="8"/>
      <c r="F75" s="20">
        <f>(F29-F73)</f>
        <v>10573.26000000001</v>
      </c>
    </row>
    <row r="76" ht="15" thickTop="1"/>
    <row r="77" spans="1:7" ht="14.25">
      <c r="A77" s="5" t="s">
        <v>52</v>
      </c>
      <c r="B77" s="22"/>
      <c r="C77" s="22"/>
      <c r="D77" s="22"/>
      <c r="E77" s="22"/>
      <c r="F77" s="22"/>
      <c r="G77" s="5"/>
    </row>
  </sheetData>
  <sheetProtection/>
  <mergeCells count="2">
    <mergeCell ref="B4:C4"/>
    <mergeCell ref="E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lastPrinted>2012-09-12T05:27:15Z</cp:lastPrinted>
  <dcterms:created xsi:type="dcterms:W3CDTF">2012-09-12T05:01:56Z</dcterms:created>
  <dcterms:modified xsi:type="dcterms:W3CDTF">2012-09-12T05:28:59Z</dcterms:modified>
  <cp:category/>
  <cp:version/>
  <cp:contentType/>
  <cp:contentStatus/>
</cp:coreProperties>
</file>